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worob\Documents\СТАТЬИ для УП\СТАТЬЯ_Анализ доходов\"/>
    </mc:Choice>
  </mc:AlternateContent>
  <xr:revisionPtr revIDLastSave="0" documentId="13_ncr:1_{D9C5AE70-98A6-499E-AFC8-5ADBB685FF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нализ доходов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9" i="1"/>
  <c r="C38" i="1" s="1"/>
  <c r="B40" i="1"/>
  <c r="C84" i="1"/>
  <c r="B84" i="1"/>
  <c r="D22" i="1"/>
  <c r="D18" i="1"/>
  <c r="D16" i="1"/>
  <c r="D14" i="1"/>
  <c r="B52" i="1"/>
  <c r="D26" i="1"/>
  <c r="D24" i="1"/>
  <c r="B71" i="1"/>
  <c r="D33" i="1"/>
  <c r="B33" i="1"/>
  <c r="D84" i="1" l="1"/>
  <c r="C71" i="1"/>
  <c r="D71" i="1" s="1"/>
  <c r="B69" i="1"/>
  <c r="B72" i="1" s="1"/>
  <c r="B82" i="1"/>
  <c r="B85" i="1" s="1"/>
  <c r="C82" i="1"/>
  <c r="B53" i="1"/>
  <c r="C53" i="1"/>
  <c r="C69" i="1"/>
  <c r="B55" i="1"/>
  <c r="C52" i="1"/>
  <c r="D52" i="1" s="1"/>
  <c r="D20" i="1"/>
  <c r="C54" i="1" s="1"/>
  <c r="B54" i="1"/>
  <c r="B50" i="1"/>
  <c r="C50" i="1"/>
  <c r="B44" i="1"/>
  <c r="B34" i="1"/>
  <c r="B35" i="1" s="1"/>
  <c r="C34" i="1" s="1"/>
  <c r="D34" i="1"/>
  <c r="F33" i="1"/>
  <c r="B45" i="1" s="1"/>
  <c r="B87" i="1" l="1"/>
  <c r="D82" i="1"/>
  <c r="C85" i="1"/>
  <c r="D85" i="1" s="1"/>
  <c r="B89" i="1" s="1"/>
  <c r="B74" i="1"/>
  <c r="D53" i="1"/>
  <c r="B59" i="1" s="1"/>
  <c r="D69" i="1"/>
  <c r="C72" i="1"/>
  <c r="D72" i="1" s="1"/>
  <c r="B76" i="1" s="1"/>
  <c r="C55" i="1"/>
  <c r="D55" i="1" s="1"/>
  <c r="B63" i="1" s="1"/>
  <c r="D54" i="1"/>
  <c r="B61" i="1" s="1"/>
  <c r="B57" i="1"/>
  <c r="D50" i="1"/>
  <c r="F34" i="1"/>
  <c r="D35" i="1"/>
  <c r="E34" i="1" s="1"/>
  <c r="C33" i="1"/>
  <c r="C35" i="1" s="1"/>
  <c r="B91" i="1" l="1"/>
  <c r="B78" i="1"/>
  <c r="B65" i="1"/>
  <c r="E33" i="1"/>
  <c r="E35" i="1" s="1"/>
  <c r="F35" i="1"/>
  <c r="B43" i="1" l="1"/>
  <c r="B46" i="1"/>
</calcChain>
</file>

<file path=xl/sharedStrings.xml><?xml version="1.0" encoding="utf-8"?>
<sst xmlns="http://schemas.openxmlformats.org/spreadsheetml/2006/main" count="111" uniqueCount="81">
  <si>
    <t>Показатель</t>
  </si>
  <si>
    <t>Темп роста, %</t>
  </si>
  <si>
    <t>млрд руб.</t>
  </si>
  <si>
    <t>уд. вес, %</t>
  </si>
  <si>
    <t>Выручка</t>
  </si>
  <si>
    <t>Прочие доходы</t>
  </si>
  <si>
    <t>Итого</t>
  </si>
  <si>
    <t>Анализ структуры и динамики доходов</t>
  </si>
  <si>
    <t>Строка отчета о финансовых результатах</t>
  </si>
  <si>
    <t>Доходы от участия в других организациях</t>
  </si>
  <si>
    <t>Проценты к получению</t>
  </si>
  <si>
    <t>Анализ соотношения выручки с прочими показателями</t>
  </si>
  <si>
    <t>Темп роста 2019-2020, %</t>
  </si>
  <si>
    <t>Чистая прибыль</t>
  </si>
  <si>
    <t>Расходы по обычным видам деятельности</t>
  </si>
  <si>
    <t>Себестоимость продаж</t>
  </si>
  <si>
    <t>Коммерческие расходы</t>
  </si>
  <si>
    <t>Управленческие расходы</t>
  </si>
  <si>
    <t>Коэффициент</t>
  </si>
  <si>
    <t>Опережения/отставания выручки по отношению к общим доходам</t>
  </si>
  <si>
    <t>Достаточности выручки для покрытия основных расходов</t>
  </si>
  <si>
    <t>Чувствительности доходов к изменению оборотных активов</t>
  </si>
  <si>
    <t>Чувствительности доходов к изменению капитала</t>
  </si>
  <si>
    <t>2019-2020</t>
  </si>
  <si>
    <t>Строка баланса</t>
  </si>
  <si>
    <t>Оборотные активы на начало года</t>
  </si>
  <si>
    <t>Оборотные активы на конец года</t>
  </si>
  <si>
    <t>Пассивы на начало года</t>
  </si>
  <si>
    <t>Пассивы на конец года</t>
  </si>
  <si>
    <t>2019 (0)</t>
  </si>
  <si>
    <t>2020 (1)</t>
  </si>
  <si>
    <t>Абсолютное отклонение ∆</t>
  </si>
  <si>
    <t>Результат:</t>
  </si>
  <si>
    <t>– выручка (В)</t>
  </si>
  <si>
    <t>Факторы:</t>
  </si>
  <si>
    <t>– внеоборотные активы (ВА)</t>
  </si>
  <si>
    <t>Влияние факторов:</t>
  </si>
  <si>
    <t>– ВА</t>
  </si>
  <si>
    <t>– совокупное влияние</t>
  </si>
  <si>
    <t>Внеоборотные активы на начало года</t>
  </si>
  <si>
    <t>Внеоборотные активы на конец года</t>
  </si>
  <si>
    <t>Основные средства на начало года</t>
  </si>
  <si>
    <t>Основные средства на конец года</t>
  </si>
  <si>
    <t>×</t>
  </si>
  <si>
    <t>Земельные участки и объекты природопользования на начало года</t>
  </si>
  <si>
    <t>Земельные участки и объекты природопользования на конец года</t>
  </si>
  <si>
    <t>Здания на начало года</t>
  </si>
  <si>
    <t>Здания на конец года</t>
  </si>
  <si>
    <t>Сооружения и передаточные устройства на начало года</t>
  </si>
  <si>
    <t>Сооружения и передаточные устройства на конец года</t>
  </si>
  <si>
    <t>Факторный анализ по I модели</t>
  </si>
  <si>
    <t>– оборотные активы (ОА)</t>
  </si>
  <si>
    <t>– ОА</t>
  </si>
  <si>
    <t>Факторный анализ по II модели</t>
  </si>
  <si>
    <t>– среднесписочная численность работников (Ч)</t>
  </si>
  <si>
    <t>– их производительность труда (ПТ)</t>
  </si>
  <si>
    <t>– Ч</t>
  </si>
  <si>
    <t>– ПТ</t>
  </si>
  <si>
    <t>Факторный анализ по III модели</t>
  </si>
  <si>
    <t>Данные бухгалтерской отчетности</t>
  </si>
  <si>
    <t>Среднесписочная численность работников</t>
  </si>
  <si>
    <t>Анализ доходов</t>
  </si>
  <si>
    <t>Исходные данные</t>
  </si>
  <si>
    <t>Данные годового отчета или иного документа, где есть такая информация</t>
  </si>
  <si>
    <t>Коэффициентный анализ доходов</t>
  </si>
  <si>
    <r>
      <t>– доля основных средств (d</t>
    </r>
    <r>
      <rPr>
        <vertAlign val="subscript"/>
        <sz val="11"/>
        <color theme="1"/>
        <rFont val="Arial"/>
        <family val="2"/>
        <charset val="204"/>
      </rPr>
      <t>ОС</t>
    </r>
    <r>
      <rPr>
        <sz val="11"/>
        <color theme="1"/>
        <rFont val="Arial"/>
        <family val="2"/>
        <charset val="204"/>
      </rPr>
      <t>)</t>
    </r>
  </si>
  <si>
    <r>
      <t>– доля активных* основных средств (d</t>
    </r>
    <r>
      <rPr>
        <vertAlign val="subscript"/>
        <sz val="11"/>
        <color theme="1"/>
        <rFont val="Arial"/>
        <family val="2"/>
        <charset val="204"/>
      </rPr>
      <t>акт</t>
    </r>
    <r>
      <rPr>
        <sz val="11"/>
        <color theme="1"/>
        <rFont val="Arial"/>
        <family val="2"/>
        <charset val="204"/>
      </rPr>
      <t>)</t>
    </r>
  </si>
  <si>
    <r>
      <t>– фондоотдача активных основных средств (ФО</t>
    </r>
    <r>
      <rPr>
        <vertAlign val="subscript"/>
        <sz val="11"/>
        <color theme="1"/>
        <rFont val="Arial"/>
        <family val="2"/>
        <charset val="204"/>
      </rPr>
      <t>акт</t>
    </r>
    <r>
      <rPr>
        <sz val="11"/>
        <color theme="1"/>
        <rFont val="Arial"/>
        <family val="2"/>
        <charset val="204"/>
      </rPr>
      <t>)</t>
    </r>
  </si>
  <si>
    <r>
      <t>В(ВА) = ∆ВА × d</t>
    </r>
    <r>
      <rPr>
        <i/>
        <vertAlign val="subscript"/>
        <sz val="11"/>
        <color theme="1"/>
        <rFont val="Arial"/>
        <family val="2"/>
        <charset val="204"/>
      </rPr>
      <t>ОС 0</t>
    </r>
    <r>
      <rPr>
        <i/>
        <sz val="11"/>
        <color theme="1"/>
        <rFont val="Arial"/>
        <family val="2"/>
        <charset val="204"/>
      </rPr>
      <t xml:space="preserve"> × d</t>
    </r>
    <r>
      <rPr>
        <i/>
        <vertAlign val="subscript"/>
        <sz val="11"/>
        <color theme="1"/>
        <rFont val="Arial"/>
        <family val="2"/>
        <charset val="204"/>
      </rPr>
      <t>акт 0</t>
    </r>
    <r>
      <rPr>
        <i/>
        <sz val="11"/>
        <color theme="1"/>
        <rFont val="Arial"/>
        <family val="2"/>
        <charset val="204"/>
      </rPr>
      <t xml:space="preserve"> × ФО</t>
    </r>
    <r>
      <rPr>
        <i/>
        <vertAlign val="subscript"/>
        <sz val="11"/>
        <color theme="1"/>
        <rFont val="Arial"/>
        <family val="2"/>
        <charset val="204"/>
      </rPr>
      <t>акт 0</t>
    </r>
  </si>
  <si>
    <r>
      <t>– d</t>
    </r>
    <r>
      <rPr>
        <vertAlign val="subscript"/>
        <sz val="11"/>
        <color theme="1"/>
        <rFont val="Arial"/>
        <family val="2"/>
        <charset val="204"/>
      </rPr>
      <t>ОС</t>
    </r>
  </si>
  <si>
    <r>
      <t>В(d</t>
    </r>
    <r>
      <rPr>
        <i/>
        <vertAlign val="subscript"/>
        <sz val="11"/>
        <color theme="1"/>
        <rFont val="Arial"/>
        <family val="2"/>
        <charset val="204"/>
      </rPr>
      <t>ОС</t>
    </r>
    <r>
      <rPr>
        <i/>
        <sz val="11"/>
        <color theme="1"/>
        <rFont val="Arial"/>
        <family val="2"/>
        <charset val="204"/>
      </rPr>
      <t>) = ВА</t>
    </r>
    <r>
      <rPr>
        <i/>
        <vertAlign val="subscript"/>
        <sz val="11"/>
        <color theme="1"/>
        <rFont val="Arial"/>
        <family val="2"/>
        <charset val="204"/>
      </rPr>
      <t>1</t>
    </r>
    <r>
      <rPr>
        <i/>
        <sz val="11"/>
        <color theme="1"/>
        <rFont val="Arial"/>
        <family val="2"/>
        <charset val="204"/>
      </rPr>
      <t xml:space="preserve"> × ∆d</t>
    </r>
    <r>
      <rPr>
        <i/>
        <vertAlign val="subscript"/>
        <sz val="11"/>
        <color theme="1"/>
        <rFont val="Arial"/>
        <family val="2"/>
        <charset val="204"/>
      </rPr>
      <t>ОС</t>
    </r>
    <r>
      <rPr>
        <i/>
        <sz val="11"/>
        <color theme="1"/>
        <rFont val="Arial"/>
        <family val="2"/>
        <charset val="204"/>
      </rPr>
      <t xml:space="preserve"> × d</t>
    </r>
    <r>
      <rPr>
        <i/>
        <vertAlign val="subscript"/>
        <sz val="11"/>
        <color theme="1"/>
        <rFont val="Arial"/>
        <family val="2"/>
        <charset val="204"/>
      </rPr>
      <t>акт 0</t>
    </r>
    <r>
      <rPr>
        <i/>
        <sz val="11"/>
        <color theme="1"/>
        <rFont val="Arial"/>
        <family val="2"/>
        <charset val="204"/>
      </rPr>
      <t xml:space="preserve"> × ФО</t>
    </r>
    <r>
      <rPr>
        <i/>
        <vertAlign val="subscript"/>
        <sz val="11"/>
        <color theme="1"/>
        <rFont val="Arial"/>
        <family val="2"/>
        <charset val="204"/>
      </rPr>
      <t>акт 0</t>
    </r>
  </si>
  <si>
    <r>
      <t>– d</t>
    </r>
    <r>
      <rPr>
        <vertAlign val="subscript"/>
        <sz val="11"/>
        <color theme="1"/>
        <rFont val="Arial"/>
        <family val="2"/>
        <charset val="204"/>
      </rPr>
      <t>акт</t>
    </r>
  </si>
  <si>
    <r>
      <t>В(d</t>
    </r>
    <r>
      <rPr>
        <i/>
        <vertAlign val="subscript"/>
        <sz val="11"/>
        <color theme="1"/>
        <rFont val="Arial"/>
        <family val="2"/>
        <charset val="204"/>
      </rPr>
      <t>акт</t>
    </r>
    <r>
      <rPr>
        <i/>
        <sz val="11"/>
        <color theme="1"/>
        <rFont val="Arial"/>
        <family val="2"/>
        <charset val="204"/>
      </rPr>
      <t>) = ВА</t>
    </r>
    <r>
      <rPr>
        <i/>
        <vertAlign val="subscript"/>
        <sz val="11"/>
        <color theme="1"/>
        <rFont val="Arial"/>
        <family val="2"/>
        <charset val="204"/>
      </rPr>
      <t>1</t>
    </r>
    <r>
      <rPr>
        <i/>
        <sz val="11"/>
        <color theme="1"/>
        <rFont val="Arial"/>
        <family val="2"/>
        <charset val="204"/>
      </rPr>
      <t xml:space="preserve"> × d</t>
    </r>
    <r>
      <rPr>
        <i/>
        <vertAlign val="subscript"/>
        <sz val="11"/>
        <color theme="1"/>
        <rFont val="Arial"/>
        <family val="2"/>
        <charset val="204"/>
      </rPr>
      <t>ОС 1</t>
    </r>
    <r>
      <rPr>
        <i/>
        <sz val="11"/>
        <color theme="1"/>
        <rFont val="Arial"/>
        <family val="2"/>
        <charset val="204"/>
      </rPr>
      <t xml:space="preserve"> × ∆d</t>
    </r>
    <r>
      <rPr>
        <i/>
        <vertAlign val="subscript"/>
        <sz val="11"/>
        <color theme="1"/>
        <rFont val="Arial"/>
        <family val="2"/>
        <charset val="204"/>
      </rPr>
      <t>акт</t>
    </r>
    <r>
      <rPr>
        <i/>
        <sz val="11"/>
        <color theme="1"/>
        <rFont val="Arial"/>
        <family val="2"/>
        <charset val="204"/>
      </rPr>
      <t xml:space="preserve"> × ФО</t>
    </r>
    <r>
      <rPr>
        <i/>
        <vertAlign val="subscript"/>
        <sz val="11"/>
        <color theme="1"/>
        <rFont val="Arial"/>
        <family val="2"/>
        <charset val="204"/>
      </rPr>
      <t>акт 0</t>
    </r>
  </si>
  <si>
    <r>
      <t>– ФО</t>
    </r>
    <r>
      <rPr>
        <vertAlign val="subscript"/>
        <sz val="11"/>
        <color theme="1"/>
        <rFont val="Arial"/>
        <family val="2"/>
        <charset val="204"/>
      </rPr>
      <t>акт</t>
    </r>
  </si>
  <si>
    <r>
      <t>В(ФО</t>
    </r>
    <r>
      <rPr>
        <i/>
        <vertAlign val="subscript"/>
        <sz val="11"/>
        <color theme="1"/>
        <rFont val="Arial"/>
        <family val="2"/>
        <charset val="204"/>
      </rPr>
      <t>акт</t>
    </r>
    <r>
      <rPr>
        <i/>
        <sz val="11"/>
        <color theme="1"/>
        <rFont val="Arial"/>
        <family val="2"/>
        <charset val="204"/>
      </rPr>
      <t>) = ВА</t>
    </r>
    <r>
      <rPr>
        <i/>
        <vertAlign val="subscript"/>
        <sz val="11"/>
        <color theme="1"/>
        <rFont val="Arial"/>
        <family val="2"/>
        <charset val="204"/>
      </rPr>
      <t>1</t>
    </r>
    <r>
      <rPr>
        <i/>
        <sz val="11"/>
        <color theme="1"/>
        <rFont val="Arial"/>
        <family val="2"/>
        <charset val="204"/>
      </rPr>
      <t xml:space="preserve"> × d</t>
    </r>
    <r>
      <rPr>
        <i/>
        <vertAlign val="subscript"/>
        <sz val="11"/>
        <color theme="1"/>
        <rFont val="Arial"/>
        <family val="2"/>
        <charset val="204"/>
      </rPr>
      <t>ОС 1</t>
    </r>
    <r>
      <rPr>
        <i/>
        <sz val="11"/>
        <color theme="1"/>
        <rFont val="Arial"/>
        <family val="2"/>
        <charset val="204"/>
      </rPr>
      <t xml:space="preserve"> × d</t>
    </r>
    <r>
      <rPr>
        <i/>
        <vertAlign val="subscript"/>
        <sz val="11"/>
        <color theme="1"/>
        <rFont val="Arial"/>
        <family val="2"/>
        <charset val="204"/>
      </rPr>
      <t>акт 1</t>
    </r>
    <r>
      <rPr>
        <i/>
        <sz val="11"/>
        <color theme="1"/>
        <rFont val="Arial"/>
        <family val="2"/>
        <charset val="204"/>
      </rPr>
      <t xml:space="preserve"> × ∆ФО</t>
    </r>
    <r>
      <rPr>
        <i/>
        <vertAlign val="subscript"/>
        <sz val="11"/>
        <color theme="1"/>
        <rFont val="Arial"/>
        <family val="2"/>
        <charset val="204"/>
      </rPr>
      <t>акт</t>
    </r>
  </si>
  <si>
    <r>
      <t>– скорость их обращения (КО</t>
    </r>
    <r>
      <rPr>
        <vertAlign val="subscript"/>
        <sz val="11"/>
        <color theme="1"/>
        <rFont val="Arial"/>
        <family val="2"/>
        <charset val="204"/>
      </rPr>
      <t>ОА</t>
    </r>
    <r>
      <rPr>
        <sz val="11"/>
        <color theme="1"/>
        <rFont val="Arial"/>
        <family val="2"/>
        <charset val="204"/>
      </rPr>
      <t>)</t>
    </r>
  </si>
  <si>
    <r>
      <t>В(ОА) = ∆ОА × d</t>
    </r>
    <r>
      <rPr>
        <i/>
        <vertAlign val="subscript"/>
        <sz val="11"/>
        <color theme="1"/>
        <rFont val="Arial"/>
        <family val="2"/>
        <charset val="204"/>
      </rPr>
      <t>ОАi 0</t>
    </r>
  </si>
  <si>
    <r>
      <t>– КО</t>
    </r>
    <r>
      <rPr>
        <vertAlign val="subscript"/>
        <sz val="11"/>
        <color theme="1"/>
        <rFont val="Arial"/>
        <family val="2"/>
        <charset val="204"/>
      </rPr>
      <t>ОА</t>
    </r>
  </si>
  <si>
    <r>
      <t>В(КО</t>
    </r>
    <r>
      <rPr>
        <i/>
        <vertAlign val="subscript"/>
        <sz val="11"/>
        <color theme="1"/>
        <rFont val="Arial"/>
        <family val="2"/>
        <charset val="204"/>
      </rPr>
      <t>ОА</t>
    </r>
    <r>
      <rPr>
        <i/>
        <sz val="11"/>
        <color theme="1"/>
        <rFont val="Arial"/>
        <family val="2"/>
        <charset val="204"/>
      </rPr>
      <t>) = ОА</t>
    </r>
    <r>
      <rPr>
        <i/>
        <vertAlign val="subscript"/>
        <sz val="11"/>
        <color theme="1"/>
        <rFont val="Arial"/>
        <family val="2"/>
        <charset val="204"/>
      </rPr>
      <t>1</t>
    </r>
    <r>
      <rPr>
        <i/>
        <sz val="11"/>
        <color theme="1"/>
        <rFont val="Arial"/>
        <family val="2"/>
        <charset val="204"/>
      </rPr>
      <t xml:space="preserve"> × ∆d</t>
    </r>
    <r>
      <rPr>
        <i/>
        <vertAlign val="subscript"/>
        <sz val="11"/>
        <color theme="1"/>
        <rFont val="Arial"/>
        <family val="2"/>
        <charset val="204"/>
      </rPr>
      <t>ОАi</t>
    </r>
  </si>
  <si>
    <r>
      <t>В(Ч) = ∆Ч × ПТ</t>
    </r>
    <r>
      <rPr>
        <i/>
        <vertAlign val="subscript"/>
        <sz val="11"/>
        <color theme="1"/>
        <rFont val="Arial"/>
        <family val="2"/>
        <charset val="204"/>
      </rPr>
      <t>0</t>
    </r>
  </si>
  <si>
    <r>
      <t>В(ПТ) = Ч</t>
    </r>
    <r>
      <rPr>
        <i/>
        <vertAlign val="subscript"/>
        <sz val="11"/>
        <color theme="1"/>
        <rFont val="Arial"/>
        <family val="2"/>
        <charset val="204"/>
      </rPr>
      <t>1</t>
    </r>
    <r>
      <rPr>
        <i/>
        <sz val="11"/>
        <color theme="1"/>
        <rFont val="Arial"/>
        <family val="2"/>
        <charset val="204"/>
      </rPr>
      <t xml:space="preserve"> × ∆ПТ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</si>
</sst>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#,##0.0"/>
    <numFmt numFmtId="167" formatCode="#,##0.000"/>
  </numFmts>
  <fonts count="12" x14ac:knownFonts="1">
    <font>
      <sz val="11"/>
      <color theme="1"/>
      <name val="Tw Cen MT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26"/>
      <color theme="0"/>
      <name val="Arial Black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vertAlign val="subscript"/>
      <sz val="11"/>
      <color theme="1"/>
      <name val="Arial"/>
      <family val="2"/>
      <charset val="204"/>
    </font>
    <font>
      <i/>
      <vertAlign val="subscript"/>
      <sz val="11"/>
      <color theme="1"/>
      <name val="Arial"/>
      <family val="2"/>
      <charset val="204"/>
    </font>
    <font>
      <sz val="16"/>
      <color theme="1"/>
      <name val="Arial Black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6" fontId="1" fillId="0" borderId="26" xfId="0" applyNumberFormat="1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166" fontId="1" fillId="0" borderId="18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165" fontId="8" fillId="0" borderId="31" xfId="0" applyNumberFormat="1" applyFont="1" applyBorder="1" applyAlignment="1">
      <alignment horizontal="center" vertical="center" wrapText="1"/>
    </xf>
    <xf numFmtId="165" fontId="1" fillId="0" borderId="32" xfId="0" applyNumberFormat="1" applyFont="1" applyBorder="1" applyAlignment="1">
      <alignment horizontal="center" vertical="center" wrapText="1"/>
    </xf>
    <xf numFmtId="165" fontId="1" fillId="0" borderId="30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167" fontId="1" fillId="0" borderId="8" xfId="0" applyNumberFormat="1" applyFont="1" applyBorder="1" applyAlignment="1">
      <alignment horizontal="center" vertical="center" wrapText="1"/>
    </xf>
    <xf numFmtId="167" fontId="1" fillId="0" borderId="16" xfId="0" applyNumberFormat="1" applyFont="1" applyBorder="1" applyAlignment="1">
      <alignment horizontal="center" vertical="center" wrapText="1"/>
    </xf>
    <xf numFmtId="167" fontId="1" fillId="0" borderId="2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34" xfId="0" applyFont="1" applyBorder="1" applyAlignment="1">
      <alignment horizontal="left" vertical="center" wrapText="1" indent="1"/>
    </xf>
    <xf numFmtId="0" fontId="1" fillId="0" borderId="31" xfId="0" applyFont="1" applyBorder="1" applyAlignment="1">
      <alignment horizontal="left" vertical="center" wrapText="1" indent="1"/>
    </xf>
    <xf numFmtId="0" fontId="1" fillId="0" borderId="32" xfId="0" applyFont="1" applyBorder="1" applyAlignment="1">
      <alignment horizontal="left" vertical="center" wrapText="1" indent="1"/>
    </xf>
    <xf numFmtId="0" fontId="7" fillId="0" borderId="31" xfId="0" applyFont="1" applyBorder="1" applyAlignment="1">
      <alignment horizontal="left" vertical="center" wrapText="1" indent="1"/>
    </xf>
    <xf numFmtId="3" fontId="1" fillId="0" borderId="39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 indent="1"/>
    </xf>
    <xf numFmtId="167" fontId="1" fillId="0" borderId="39" xfId="0" applyNumberFormat="1" applyFont="1" applyBorder="1" applyAlignment="1">
      <alignment horizontal="center" vertical="center" wrapText="1"/>
    </xf>
    <xf numFmtId="167" fontId="1" fillId="0" borderId="40" xfId="0" applyNumberFormat="1" applyFont="1" applyBorder="1" applyAlignment="1">
      <alignment horizontal="center" vertical="center" wrapText="1"/>
    </xf>
    <xf numFmtId="167" fontId="1" fillId="0" borderId="41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 indent="1"/>
    </xf>
    <xf numFmtId="164" fontId="1" fillId="0" borderId="40" xfId="0" applyNumberFormat="1" applyFont="1" applyBorder="1" applyAlignment="1">
      <alignment horizontal="center" vertical="center" wrapText="1"/>
    </xf>
    <xf numFmtId="167" fontId="8" fillId="0" borderId="41" xfId="0" applyNumberFormat="1" applyFont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64" fontId="1" fillId="0" borderId="39" xfId="0" applyNumberFormat="1" applyFont="1" applyBorder="1" applyAlignment="1">
      <alignment horizontal="center" vertical="center" wrapText="1"/>
    </xf>
    <xf numFmtId="166" fontId="1" fillId="0" borderId="21" xfId="0" applyNumberFormat="1" applyFont="1" applyBorder="1" applyAlignment="1">
      <alignment horizontal="center" vertical="center" wrapText="1"/>
    </xf>
    <xf numFmtId="166" fontId="1" fillId="0" borderId="27" xfId="0" applyNumberFormat="1" applyFont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vertical="center" wrapText="1"/>
    </xf>
    <xf numFmtId="3" fontId="1" fillId="5" borderId="26" xfId="0" applyNumberFormat="1" applyFont="1" applyFill="1" applyBorder="1" applyAlignment="1">
      <alignment horizontal="center" vertical="center" wrapText="1"/>
    </xf>
    <xf numFmtId="3" fontId="1" fillId="5" borderId="11" xfId="0" applyNumberFormat="1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11" fillId="6" borderId="0" xfId="0" applyFont="1" applyFill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Контур">
  <a:themeElements>
    <a:clrScheme name="Контур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Контур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Контур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G110"/>
  <sheetViews>
    <sheetView tabSelected="1" workbookViewId="0">
      <selection sqref="A1:D1"/>
    </sheetView>
  </sheetViews>
  <sheetFormatPr defaultRowHeight="14.25" x14ac:dyDescent="0.2"/>
  <cols>
    <col min="1" max="1" width="53.625" style="1" customWidth="1"/>
    <col min="2" max="8" width="19.625" style="1" customWidth="1"/>
    <col min="9" max="16384" width="9" style="1"/>
  </cols>
  <sheetData>
    <row r="1" spans="1:4" ht="41.25" x14ac:dyDescent="0.2">
      <c r="A1" s="104" t="s">
        <v>61</v>
      </c>
      <c r="B1" s="104"/>
      <c r="C1" s="104"/>
      <c r="D1" s="104"/>
    </row>
    <row r="2" spans="1:4" ht="18.75" thickBot="1" x14ac:dyDescent="0.25">
      <c r="A2" s="105" t="s">
        <v>62</v>
      </c>
      <c r="B2" s="105"/>
      <c r="C2" s="105"/>
      <c r="D2" s="105"/>
    </row>
    <row r="3" spans="1:4" ht="15.75" thickBot="1" x14ac:dyDescent="0.25">
      <c r="A3" s="106" t="s">
        <v>59</v>
      </c>
      <c r="B3" s="107"/>
      <c r="C3" s="107"/>
      <c r="D3" s="108"/>
    </row>
    <row r="4" spans="1:4" ht="45.75" thickBot="1" x14ac:dyDescent="0.25">
      <c r="A4" s="30" t="s">
        <v>0</v>
      </c>
      <c r="B4" s="31" t="s">
        <v>8</v>
      </c>
      <c r="C4" s="32">
        <v>2019</v>
      </c>
      <c r="D4" s="33">
        <v>2020</v>
      </c>
    </row>
    <row r="5" spans="1:4" x14ac:dyDescent="0.2">
      <c r="A5" s="20" t="s">
        <v>4</v>
      </c>
      <c r="B5" s="27">
        <v>2110</v>
      </c>
      <c r="C5" s="23"/>
      <c r="D5" s="18"/>
    </row>
    <row r="6" spans="1:4" x14ac:dyDescent="0.2">
      <c r="A6" s="21" t="s">
        <v>15</v>
      </c>
      <c r="B6" s="28">
        <v>2120</v>
      </c>
      <c r="C6" s="24"/>
      <c r="D6" s="14"/>
    </row>
    <row r="7" spans="1:4" x14ac:dyDescent="0.2">
      <c r="A7" s="21" t="s">
        <v>16</v>
      </c>
      <c r="B7" s="28">
        <v>2210</v>
      </c>
      <c r="C7" s="24"/>
      <c r="D7" s="14"/>
    </row>
    <row r="8" spans="1:4" x14ac:dyDescent="0.2">
      <c r="A8" s="21" t="s">
        <v>17</v>
      </c>
      <c r="B8" s="28">
        <v>2220</v>
      </c>
      <c r="C8" s="24"/>
      <c r="D8" s="14"/>
    </row>
    <row r="9" spans="1:4" x14ac:dyDescent="0.2">
      <c r="A9" s="21" t="s">
        <v>9</v>
      </c>
      <c r="B9" s="28">
        <v>2310</v>
      </c>
      <c r="C9" s="24"/>
      <c r="D9" s="14"/>
    </row>
    <row r="10" spans="1:4" x14ac:dyDescent="0.2">
      <c r="A10" s="21" t="s">
        <v>10</v>
      </c>
      <c r="B10" s="28">
        <v>2320</v>
      </c>
      <c r="C10" s="24"/>
      <c r="D10" s="14"/>
    </row>
    <row r="11" spans="1:4" x14ac:dyDescent="0.2">
      <c r="A11" s="21" t="s">
        <v>5</v>
      </c>
      <c r="B11" s="28">
        <v>2340</v>
      </c>
      <c r="C11" s="24"/>
      <c r="D11" s="14"/>
    </row>
    <row r="12" spans="1:4" ht="15" thickBot="1" x14ac:dyDescent="0.25">
      <c r="A12" s="95" t="s">
        <v>13</v>
      </c>
      <c r="B12" s="96">
        <v>2400</v>
      </c>
      <c r="C12" s="63"/>
      <c r="D12" s="64"/>
    </row>
    <row r="13" spans="1:4" ht="15.75" thickBot="1" x14ac:dyDescent="0.25">
      <c r="A13" s="97"/>
      <c r="B13" s="31" t="s">
        <v>24</v>
      </c>
      <c r="C13" s="98"/>
      <c r="D13" s="99"/>
    </row>
    <row r="14" spans="1:4" x14ac:dyDescent="0.2">
      <c r="A14" s="20" t="s">
        <v>39</v>
      </c>
      <c r="B14" s="129">
        <v>1100</v>
      </c>
      <c r="C14" s="23"/>
      <c r="D14" s="18">
        <f>C15</f>
        <v>0</v>
      </c>
    </row>
    <row r="15" spans="1:4" x14ac:dyDescent="0.2">
      <c r="A15" s="21" t="s">
        <v>40</v>
      </c>
      <c r="B15" s="114"/>
      <c r="C15" s="24"/>
      <c r="D15" s="14"/>
    </row>
    <row r="16" spans="1:4" x14ac:dyDescent="0.2">
      <c r="A16" s="21" t="s">
        <v>41</v>
      </c>
      <c r="B16" s="114">
        <v>1150</v>
      </c>
      <c r="C16" s="24"/>
      <c r="D16" s="14">
        <f>C17</f>
        <v>0</v>
      </c>
    </row>
    <row r="17" spans="1:6" x14ac:dyDescent="0.2">
      <c r="A17" s="21" t="s">
        <v>42</v>
      </c>
      <c r="B17" s="114"/>
      <c r="C17" s="24"/>
      <c r="D17" s="14"/>
    </row>
    <row r="18" spans="1:6" x14ac:dyDescent="0.2">
      <c r="A18" s="21" t="s">
        <v>46</v>
      </c>
      <c r="B18" s="114" t="s">
        <v>43</v>
      </c>
      <c r="C18" s="24"/>
      <c r="D18" s="14">
        <f>C19</f>
        <v>0</v>
      </c>
    </row>
    <row r="19" spans="1:6" x14ac:dyDescent="0.2">
      <c r="A19" s="21" t="s">
        <v>47</v>
      </c>
      <c r="B19" s="114"/>
      <c r="C19" s="24"/>
      <c r="D19" s="14"/>
    </row>
    <row r="20" spans="1:6" x14ac:dyDescent="0.2">
      <c r="A20" s="21" t="s">
        <v>48</v>
      </c>
      <c r="B20" s="114" t="s">
        <v>43</v>
      </c>
      <c r="C20" s="24"/>
      <c r="D20" s="14">
        <f>C21</f>
        <v>0</v>
      </c>
    </row>
    <row r="21" spans="1:6" x14ac:dyDescent="0.2">
      <c r="A21" s="21" t="s">
        <v>49</v>
      </c>
      <c r="B21" s="114"/>
      <c r="C21" s="24"/>
      <c r="D21" s="14"/>
    </row>
    <row r="22" spans="1:6" ht="28.5" x14ac:dyDescent="0.2">
      <c r="A22" s="21" t="s">
        <v>44</v>
      </c>
      <c r="B22" s="114" t="s">
        <v>43</v>
      </c>
      <c r="C22" s="24"/>
      <c r="D22" s="14">
        <f>C23</f>
        <v>0</v>
      </c>
    </row>
    <row r="23" spans="1:6" ht="28.5" x14ac:dyDescent="0.2">
      <c r="A23" s="21" t="s">
        <v>45</v>
      </c>
      <c r="B23" s="114"/>
      <c r="C23" s="24"/>
      <c r="D23" s="14"/>
    </row>
    <row r="24" spans="1:6" x14ac:dyDescent="0.2">
      <c r="A24" s="21" t="s">
        <v>25</v>
      </c>
      <c r="B24" s="114">
        <v>1200</v>
      </c>
      <c r="C24" s="24"/>
      <c r="D24" s="14">
        <f>C25</f>
        <v>0</v>
      </c>
    </row>
    <row r="25" spans="1:6" x14ac:dyDescent="0.2">
      <c r="A25" s="21" t="s">
        <v>26</v>
      </c>
      <c r="B25" s="114"/>
      <c r="C25" s="24"/>
      <c r="D25" s="14"/>
    </row>
    <row r="26" spans="1:6" x14ac:dyDescent="0.2">
      <c r="A26" s="21" t="s">
        <v>27</v>
      </c>
      <c r="B26" s="114">
        <v>1700</v>
      </c>
      <c r="C26" s="24"/>
      <c r="D26" s="14">
        <f>C27</f>
        <v>0</v>
      </c>
    </row>
    <row r="27" spans="1:6" ht="15" thickBot="1" x14ac:dyDescent="0.25">
      <c r="A27" s="22" t="s">
        <v>28</v>
      </c>
      <c r="B27" s="115"/>
      <c r="C27" s="25"/>
      <c r="D27" s="16"/>
    </row>
    <row r="28" spans="1:6" ht="15.75" thickBot="1" x14ac:dyDescent="0.25">
      <c r="A28" s="109" t="s">
        <v>63</v>
      </c>
      <c r="B28" s="109"/>
      <c r="C28" s="109"/>
      <c r="D28" s="109"/>
    </row>
    <row r="29" spans="1:6" ht="15" thickBot="1" x14ac:dyDescent="0.25">
      <c r="A29" s="19" t="s">
        <v>60</v>
      </c>
      <c r="B29" s="26" t="s">
        <v>43</v>
      </c>
      <c r="C29" s="29"/>
      <c r="D29" s="13"/>
    </row>
    <row r="30" spans="1:6" ht="25.5" thickBot="1" x14ac:dyDescent="0.25">
      <c r="A30" s="110" t="s">
        <v>7</v>
      </c>
      <c r="B30" s="110"/>
      <c r="C30" s="110"/>
      <c r="D30" s="110"/>
      <c r="E30" s="110"/>
      <c r="F30" s="110"/>
    </row>
    <row r="31" spans="1:6" ht="15" x14ac:dyDescent="0.2">
      <c r="A31" s="116" t="s">
        <v>0</v>
      </c>
      <c r="B31" s="118">
        <v>2019</v>
      </c>
      <c r="C31" s="119"/>
      <c r="D31" s="119">
        <v>2020</v>
      </c>
      <c r="E31" s="119"/>
      <c r="F31" s="102" t="s">
        <v>1</v>
      </c>
    </row>
    <row r="32" spans="1:6" ht="15.75" thickBot="1" x14ac:dyDescent="0.25">
      <c r="A32" s="117"/>
      <c r="B32" s="84" t="s">
        <v>2</v>
      </c>
      <c r="C32" s="85" t="s">
        <v>3</v>
      </c>
      <c r="D32" s="85" t="s">
        <v>2</v>
      </c>
      <c r="E32" s="85" t="s">
        <v>3</v>
      </c>
      <c r="F32" s="103"/>
    </row>
    <row r="33" spans="1:6" x14ac:dyDescent="0.2">
      <c r="A33" s="43" t="s">
        <v>4</v>
      </c>
      <c r="B33" s="46">
        <f>C5</f>
        <v>0</v>
      </c>
      <c r="C33" s="41" t="e">
        <f>B33/$B$35*100</f>
        <v>#DIV/0!</v>
      </c>
      <c r="D33" s="17">
        <f>D5</f>
        <v>0</v>
      </c>
      <c r="E33" s="41" t="e">
        <f>D33/$D$35*100</f>
        <v>#DIV/0!</v>
      </c>
      <c r="F33" s="42" t="e">
        <f>D33/B33*100</f>
        <v>#DIV/0!</v>
      </c>
    </row>
    <row r="34" spans="1:6" x14ac:dyDescent="0.2">
      <c r="A34" s="44" t="s">
        <v>5</v>
      </c>
      <c r="B34" s="47">
        <f>C9+C10+C11</f>
        <v>0</v>
      </c>
      <c r="C34" s="37" t="e">
        <f>B34/$B$35*100</f>
        <v>#DIV/0!</v>
      </c>
      <c r="D34" s="12">
        <f>D9+D10+D11</f>
        <v>0</v>
      </c>
      <c r="E34" s="37" t="e">
        <f>D34/$D$35*100</f>
        <v>#DIV/0!</v>
      </c>
      <c r="F34" s="38" t="e">
        <f t="shared" ref="F34:F35" si="0">D34/B34*100</f>
        <v>#DIV/0!</v>
      </c>
    </row>
    <row r="35" spans="1:6" ht="15" thickBot="1" x14ac:dyDescent="0.25">
      <c r="A35" s="45" t="s">
        <v>6</v>
      </c>
      <c r="B35" s="48">
        <f>SUM(B33:B34)</f>
        <v>0</v>
      </c>
      <c r="C35" s="39" t="e">
        <f t="shared" ref="C35:E35" si="1">SUM(C33:C34)</f>
        <v>#DIV/0!</v>
      </c>
      <c r="D35" s="15">
        <f t="shared" si="1"/>
        <v>0</v>
      </c>
      <c r="E35" s="39" t="e">
        <f t="shared" si="1"/>
        <v>#DIV/0!</v>
      </c>
      <c r="F35" s="40" t="e">
        <f t="shared" si="0"/>
        <v>#DIV/0!</v>
      </c>
    </row>
    <row r="36" spans="1:6" ht="54" customHeight="1" thickBot="1" x14ac:dyDescent="0.25">
      <c r="A36" s="100" t="s">
        <v>11</v>
      </c>
      <c r="B36" s="100"/>
    </row>
    <row r="37" spans="1:6" ht="30.75" thickBot="1" x14ac:dyDescent="0.25">
      <c r="A37" s="86" t="s">
        <v>0</v>
      </c>
      <c r="B37" s="87" t="s">
        <v>12</v>
      </c>
    </row>
    <row r="38" spans="1:6" x14ac:dyDescent="0.2">
      <c r="A38" s="43" t="s">
        <v>13</v>
      </c>
      <c r="B38" s="51" t="e">
        <f>D12/C12*100</f>
        <v>#DIV/0!</v>
      </c>
      <c r="C38" s="101" t="e">
        <f>IF(B39&gt;B38, "Идеальное соотношение не выполняется", IF(B40&gt;B39, "Идеальное соотношение не выполняется","Идеальное соотношение выполняется"))</f>
        <v>#DIV/0!</v>
      </c>
    </row>
    <row r="39" spans="1:6" x14ac:dyDescent="0.2">
      <c r="A39" s="44" t="s">
        <v>4</v>
      </c>
      <c r="B39" s="49" t="e">
        <f>D5/C5*100</f>
        <v>#DIV/0!</v>
      </c>
      <c r="C39" s="101"/>
    </row>
    <row r="40" spans="1:6" ht="15" thickBot="1" x14ac:dyDescent="0.25">
      <c r="A40" s="45" t="s">
        <v>14</v>
      </c>
      <c r="B40" s="50" t="e">
        <f>(D6+D7+D8)/(C6+C7+C8)*100</f>
        <v>#DIV/0!</v>
      </c>
      <c r="C40" s="101"/>
    </row>
    <row r="41" spans="1:6" ht="25.5" thickBot="1" x14ac:dyDescent="0.25">
      <c r="A41" s="100" t="s">
        <v>64</v>
      </c>
      <c r="B41" s="100"/>
    </row>
    <row r="42" spans="1:6" ht="15.75" thickBot="1" x14ac:dyDescent="0.25">
      <c r="A42" s="86" t="s">
        <v>18</v>
      </c>
      <c r="B42" s="87" t="s">
        <v>23</v>
      </c>
    </row>
    <row r="43" spans="1:6" ht="28.5" x14ac:dyDescent="0.2">
      <c r="A43" s="20" t="s">
        <v>19</v>
      </c>
      <c r="B43" s="52" t="e">
        <f>F33/F35</f>
        <v>#DIV/0!</v>
      </c>
    </row>
    <row r="44" spans="1:6" x14ac:dyDescent="0.2">
      <c r="A44" s="21" t="s">
        <v>20</v>
      </c>
      <c r="B44" s="53" t="e">
        <f>D5/(D6+D7+D8)</f>
        <v>#DIV/0!</v>
      </c>
    </row>
    <row r="45" spans="1:6" ht="28.5" x14ac:dyDescent="0.2">
      <c r="A45" s="21" t="s">
        <v>21</v>
      </c>
      <c r="B45" s="53" t="e">
        <f>F33/((D24/2+D25/2)/(C24/2+C25/2))/100</f>
        <v>#DIV/0!</v>
      </c>
    </row>
    <row r="46" spans="1:6" ht="15" thickBot="1" x14ac:dyDescent="0.25">
      <c r="A46" s="22" t="s">
        <v>22</v>
      </c>
      <c r="B46" s="54" t="e">
        <f>F35/((D26/2+D27/2)/(C26/2+C27/2))/100</f>
        <v>#DIV/0!</v>
      </c>
    </row>
    <row r="47" spans="1:6" ht="25.5" thickBot="1" x14ac:dyDescent="0.25">
      <c r="A47" s="110" t="s">
        <v>50</v>
      </c>
      <c r="B47" s="110"/>
      <c r="C47" s="110"/>
      <c r="D47" s="110"/>
    </row>
    <row r="48" spans="1:6" ht="30.75" thickBot="1" x14ac:dyDescent="0.25">
      <c r="A48" s="88" t="s">
        <v>0</v>
      </c>
      <c r="B48" s="89" t="s">
        <v>29</v>
      </c>
      <c r="C48" s="90" t="s">
        <v>30</v>
      </c>
      <c r="D48" s="91" t="s">
        <v>31</v>
      </c>
      <c r="E48" s="5"/>
    </row>
    <row r="49" spans="1:5" ht="15.75" customHeight="1" thickBot="1" x14ac:dyDescent="0.25">
      <c r="A49" s="123" t="s">
        <v>32</v>
      </c>
      <c r="B49" s="124"/>
      <c r="C49" s="124"/>
      <c r="D49" s="125"/>
      <c r="E49" s="5"/>
    </row>
    <row r="50" spans="1:5" ht="15.75" customHeight="1" thickBot="1" x14ac:dyDescent="0.25">
      <c r="A50" s="34" t="s">
        <v>33</v>
      </c>
      <c r="B50" s="69">
        <f>C5</f>
        <v>0</v>
      </c>
      <c r="C50" s="70">
        <f>D5</f>
        <v>0</v>
      </c>
      <c r="D50" s="71">
        <f>C50-B50</f>
        <v>0</v>
      </c>
      <c r="E50" s="5"/>
    </row>
    <row r="51" spans="1:5" ht="15.75" customHeight="1" thickBot="1" x14ac:dyDescent="0.25">
      <c r="A51" s="123" t="s">
        <v>34</v>
      </c>
      <c r="B51" s="124"/>
      <c r="C51" s="124"/>
      <c r="D51" s="125"/>
      <c r="E51" s="5"/>
    </row>
    <row r="52" spans="1:5" ht="15.75" customHeight="1" x14ac:dyDescent="0.2">
      <c r="A52" s="72" t="s">
        <v>35</v>
      </c>
      <c r="B52" s="23">
        <f>C14/2+C15/2</f>
        <v>0</v>
      </c>
      <c r="C52" s="17">
        <f>D14/2+D15/2</f>
        <v>0</v>
      </c>
      <c r="D52" s="18">
        <f>C52-B52</f>
        <v>0</v>
      </c>
      <c r="E52" s="5"/>
    </row>
    <row r="53" spans="1:5" ht="15.75" customHeight="1" x14ac:dyDescent="0.2">
      <c r="A53" s="60" t="s">
        <v>65</v>
      </c>
      <c r="B53" s="57" t="e">
        <f>(C16/2+C17/2)/(C14/2+C15/2)</f>
        <v>#DIV/0!</v>
      </c>
      <c r="C53" s="55" t="e">
        <f>(D16/2+D17/2)/(D14/2+D15/2)</f>
        <v>#DIV/0!</v>
      </c>
      <c r="D53" s="56" t="e">
        <f t="shared" ref="D53:D55" si="2">C53-B53</f>
        <v>#DIV/0!</v>
      </c>
      <c r="E53" s="5"/>
    </row>
    <row r="54" spans="1:5" ht="15.75" customHeight="1" x14ac:dyDescent="0.2">
      <c r="A54" s="60" t="s">
        <v>66</v>
      </c>
      <c r="B54" s="57" t="e">
        <f>(C16/2+C17/2-C18/2-C19/2-C20/2-C21/2-C22/2-C23/2)/(C16/2+C17/2)</f>
        <v>#DIV/0!</v>
      </c>
      <c r="C54" s="55" t="e">
        <f>(D16/2+D17/2-D18/2-D19/2-D20/2-D21/2-D22/2-D23/2)/(D16/2+D17/2)</f>
        <v>#DIV/0!</v>
      </c>
      <c r="D54" s="56" t="e">
        <f t="shared" si="2"/>
        <v>#DIV/0!</v>
      </c>
      <c r="E54" s="5"/>
    </row>
    <row r="55" spans="1:5" ht="15.75" customHeight="1" thickBot="1" x14ac:dyDescent="0.25">
      <c r="A55" s="65" t="s">
        <v>67</v>
      </c>
      <c r="B55" s="66" t="e">
        <f>C5/(C16/2+C17/2-C18/2-C19/2-C20/2-C21/2-C22/2-C23/2)</f>
        <v>#DIV/0!</v>
      </c>
      <c r="C55" s="67" t="e">
        <f>D5/(D16/2+D17/2-D18/2-D19/2-D20/2-D21/2-D22/2-D23/2)</f>
        <v>#DIV/0!</v>
      </c>
      <c r="D55" s="68" t="e">
        <f t="shared" si="2"/>
        <v>#DIV/0!</v>
      </c>
      <c r="E55" s="5"/>
    </row>
    <row r="56" spans="1:5" ht="15.75" customHeight="1" thickBot="1" x14ac:dyDescent="0.25">
      <c r="A56" s="126" t="s">
        <v>36</v>
      </c>
      <c r="B56" s="127"/>
      <c r="C56" s="127"/>
      <c r="D56" s="128"/>
      <c r="E56" s="5"/>
    </row>
    <row r="57" spans="1:5" ht="15.75" customHeight="1" x14ac:dyDescent="0.2">
      <c r="A57" s="72" t="s">
        <v>37</v>
      </c>
      <c r="B57" s="120" t="e">
        <f>D52*B53*B54*B55</f>
        <v>#DIV/0!</v>
      </c>
      <c r="C57" s="121"/>
      <c r="D57" s="122"/>
      <c r="E57" s="5"/>
    </row>
    <row r="58" spans="1:5" ht="15.75" customHeight="1" x14ac:dyDescent="0.2">
      <c r="A58" s="62" t="s">
        <v>68</v>
      </c>
      <c r="B58" s="111"/>
      <c r="C58" s="112"/>
      <c r="D58" s="113"/>
      <c r="E58" s="5"/>
    </row>
    <row r="59" spans="1:5" ht="15.75" customHeight="1" x14ac:dyDescent="0.2">
      <c r="A59" s="60" t="s">
        <v>69</v>
      </c>
      <c r="B59" s="111" t="e">
        <f>C52*D53*B54*B55</f>
        <v>#DIV/0!</v>
      </c>
      <c r="C59" s="112"/>
      <c r="D59" s="113"/>
      <c r="E59" s="5"/>
    </row>
    <row r="60" spans="1:5" ht="15.75" customHeight="1" x14ac:dyDescent="0.2">
      <c r="A60" s="62" t="s">
        <v>70</v>
      </c>
      <c r="B60" s="111"/>
      <c r="C60" s="112"/>
      <c r="D60" s="113"/>
      <c r="E60" s="5"/>
    </row>
    <row r="61" spans="1:5" ht="15.75" customHeight="1" x14ac:dyDescent="0.2">
      <c r="A61" s="60" t="s">
        <v>71</v>
      </c>
      <c r="B61" s="111" t="e">
        <f>C52*C53*D54*B55</f>
        <v>#DIV/0!</v>
      </c>
      <c r="C61" s="112"/>
      <c r="D61" s="113"/>
      <c r="E61" s="5"/>
    </row>
    <row r="62" spans="1:5" ht="15.75" customHeight="1" x14ac:dyDescent="0.2">
      <c r="A62" s="62" t="s">
        <v>72</v>
      </c>
      <c r="B62" s="111"/>
      <c r="C62" s="112"/>
      <c r="D62" s="113"/>
      <c r="E62" s="5"/>
    </row>
    <row r="63" spans="1:5" ht="15.75" customHeight="1" x14ac:dyDescent="0.2">
      <c r="A63" s="60" t="s">
        <v>73</v>
      </c>
      <c r="B63" s="111" t="e">
        <f>C52*C53*C54*D55</f>
        <v>#DIV/0!</v>
      </c>
      <c r="C63" s="112"/>
      <c r="D63" s="113"/>
      <c r="E63" s="5"/>
    </row>
    <row r="64" spans="1:5" ht="18.75" x14ac:dyDescent="0.2">
      <c r="A64" s="62" t="s">
        <v>74</v>
      </c>
      <c r="B64" s="111"/>
      <c r="C64" s="112"/>
      <c r="D64" s="113"/>
    </row>
    <row r="65" spans="1:4" ht="15" thickBot="1" x14ac:dyDescent="0.25">
      <c r="A65" s="61" t="s">
        <v>38</v>
      </c>
      <c r="B65" s="133" t="e">
        <f>SUM(B57:B64)</f>
        <v>#DIV/0!</v>
      </c>
      <c r="C65" s="134"/>
      <c r="D65" s="135"/>
    </row>
    <row r="66" spans="1:4" ht="25.5" thickBot="1" x14ac:dyDescent="0.25">
      <c r="A66" s="100" t="s">
        <v>53</v>
      </c>
      <c r="B66" s="100"/>
      <c r="C66" s="100"/>
      <c r="D66" s="100"/>
    </row>
    <row r="67" spans="1:4" ht="30.75" thickBot="1" x14ac:dyDescent="0.25">
      <c r="A67" s="87" t="s">
        <v>0</v>
      </c>
      <c r="B67" s="92" t="s">
        <v>29</v>
      </c>
      <c r="C67" s="93" t="s">
        <v>30</v>
      </c>
      <c r="D67" s="94" t="s">
        <v>31</v>
      </c>
    </row>
    <row r="68" spans="1:4" ht="15" thickBot="1" x14ac:dyDescent="0.25">
      <c r="A68" s="123" t="s">
        <v>32</v>
      </c>
      <c r="B68" s="124"/>
      <c r="C68" s="124"/>
      <c r="D68" s="125"/>
    </row>
    <row r="69" spans="1:4" ht="15" thickBot="1" x14ac:dyDescent="0.25">
      <c r="A69" s="58" t="s">
        <v>33</v>
      </c>
      <c r="B69" s="79">
        <f>C5</f>
        <v>0</v>
      </c>
      <c r="C69" s="75">
        <f>D5</f>
        <v>0</v>
      </c>
      <c r="D69" s="76">
        <f>C69-B69</f>
        <v>0</v>
      </c>
    </row>
    <row r="70" spans="1:4" ht="15" thickBot="1" x14ac:dyDescent="0.25">
      <c r="A70" s="136" t="s">
        <v>34</v>
      </c>
      <c r="B70" s="137"/>
      <c r="C70" s="137"/>
      <c r="D70" s="138"/>
    </row>
    <row r="71" spans="1:4" x14ac:dyDescent="0.2">
      <c r="A71" s="59" t="s">
        <v>51</v>
      </c>
      <c r="B71" s="80">
        <f>C24/2+C25/2</f>
        <v>0</v>
      </c>
      <c r="C71" s="77">
        <f>D24/2+D25/2</f>
        <v>0</v>
      </c>
      <c r="D71" s="78">
        <f>C71-B71</f>
        <v>0</v>
      </c>
    </row>
    <row r="72" spans="1:4" ht="19.5" thickBot="1" x14ac:dyDescent="0.25">
      <c r="A72" s="61" t="s">
        <v>75</v>
      </c>
      <c r="B72" s="81" t="e">
        <f>B69/B71</f>
        <v>#DIV/0!</v>
      </c>
      <c r="C72" s="73" t="e">
        <f>C69/C71</f>
        <v>#DIV/0!</v>
      </c>
      <c r="D72" s="74" t="e">
        <f>C72-B72</f>
        <v>#DIV/0!</v>
      </c>
    </row>
    <row r="73" spans="1:4" ht="15" thickBot="1" x14ac:dyDescent="0.25">
      <c r="A73" s="123" t="s">
        <v>36</v>
      </c>
      <c r="B73" s="124"/>
      <c r="C73" s="124"/>
      <c r="D73" s="125"/>
    </row>
    <row r="74" spans="1:4" x14ac:dyDescent="0.2">
      <c r="A74" s="59" t="s">
        <v>52</v>
      </c>
      <c r="B74" s="120" t="e">
        <f>D71*B72</f>
        <v>#DIV/0!</v>
      </c>
      <c r="C74" s="121"/>
      <c r="D74" s="122"/>
    </row>
    <row r="75" spans="1:4" ht="18.75" x14ac:dyDescent="0.2">
      <c r="A75" s="62" t="s">
        <v>76</v>
      </c>
      <c r="B75" s="111"/>
      <c r="C75" s="112"/>
      <c r="D75" s="113"/>
    </row>
    <row r="76" spans="1:4" ht="18.75" x14ac:dyDescent="0.2">
      <c r="A76" s="60" t="s">
        <v>77</v>
      </c>
      <c r="B76" s="111" t="e">
        <f>C71*D72</f>
        <v>#DIV/0!</v>
      </c>
      <c r="C76" s="112"/>
      <c r="D76" s="113"/>
    </row>
    <row r="77" spans="1:4" ht="18.75" x14ac:dyDescent="0.2">
      <c r="A77" s="62" t="s">
        <v>78</v>
      </c>
      <c r="B77" s="111"/>
      <c r="C77" s="112"/>
      <c r="D77" s="113"/>
    </row>
    <row r="78" spans="1:4" ht="15" thickBot="1" x14ac:dyDescent="0.25">
      <c r="A78" s="61" t="s">
        <v>38</v>
      </c>
      <c r="B78" s="130" t="e">
        <f>SUM(B74:D77)</f>
        <v>#DIV/0!</v>
      </c>
      <c r="C78" s="131"/>
      <c r="D78" s="132"/>
    </row>
    <row r="79" spans="1:4" ht="25.5" thickBot="1" x14ac:dyDescent="0.25">
      <c r="A79" s="100" t="s">
        <v>58</v>
      </c>
      <c r="B79" s="100"/>
      <c r="C79" s="100"/>
      <c r="D79" s="100"/>
    </row>
    <row r="80" spans="1:4" ht="30.75" thickBot="1" x14ac:dyDescent="0.25">
      <c r="A80" s="87" t="s">
        <v>0</v>
      </c>
      <c r="B80" s="89" t="s">
        <v>29</v>
      </c>
      <c r="C80" s="90" t="s">
        <v>30</v>
      </c>
      <c r="D80" s="91" t="s">
        <v>31</v>
      </c>
    </row>
    <row r="81" spans="1:7" ht="15" thickBot="1" x14ac:dyDescent="0.25">
      <c r="A81" s="123" t="s">
        <v>32</v>
      </c>
      <c r="B81" s="124"/>
      <c r="C81" s="124"/>
      <c r="D81" s="125"/>
    </row>
    <row r="82" spans="1:7" ht="15" thickBot="1" x14ac:dyDescent="0.25">
      <c r="A82" s="58" t="s">
        <v>33</v>
      </c>
      <c r="B82" s="79">
        <f>C5</f>
        <v>0</v>
      </c>
      <c r="C82" s="75">
        <f>D5</f>
        <v>0</v>
      </c>
      <c r="D82" s="76">
        <f>C82-B82</f>
        <v>0</v>
      </c>
    </row>
    <row r="83" spans="1:7" ht="15" thickBot="1" x14ac:dyDescent="0.25">
      <c r="A83" s="136" t="s">
        <v>34</v>
      </c>
      <c r="B83" s="137"/>
      <c r="C83" s="137"/>
      <c r="D83" s="138"/>
    </row>
    <row r="84" spans="1:7" x14ac:dyDescent="0.2">
      <c r="A84" s="59" t="s">
        <v>54</v>
      </c>
      <c r="B84" s="83">
        <f>C29</f>
        <v>0</v>
      </c>
      <c r="C84" s="82">
        <f>D29</f>
        <v>0</v>
      </c>
      <c r="D84" s="78">
        <f>C84-B84</f>
        <v>0</v>
      </c>
    </row>
    <row r="85" spans="1:7" ht="15" thickBot="1" x14ac:dyDescent="0.25">
      <c r="A85" s="61" t="s">
        <v>55</v>
      </c>
      <c r="B85" s="81" t="e">
        <f>B82/B84</f>
        <v>#DIV/0!</v>
      </c>
      <c r="C85" s="73" t="e">
        <f>C82/C84</f>
        <v>#DIV/0!</v>
      </c>
      <c r="D85" s="74" t="e">
        <f>C85-B85</f>
        <v>#DIV/0!</v>
      </c>
    </row>
    <row r="86" spans="1:7" ht="15" thickBot="1" x14ac:dyDescent="0.25">
      <c r="A86" s="123" t="s">
        <v>36</v>
      </c>
      <c r="B86" s="124"/>
      <c r="C86" s="124"/>
      <c r="D86" s="125"/>
    </row>
    <row r="87" spans="1:7" x14ac:dyDescent="0.2">
      <c r="A87" s="59" t="s">
        <v>56</v>
      </c>
      <c r="B87" s="120" t="e">
        <f>D84*B85</f>
        <v>#DIV/0!</v>
      </c>
      <c r="C87" s="121"/>
      <c r="D87" s="122"/>
    </row>
    <row r="88" spans="1:7" ht="18.75" x14ac:dyDescent="0.2">
      <c r="A88" s="62" t="s">
        <v>79</v>
      </c>
      <c r="B88" s="111"/>
      <c r="C88" s="112"/>
      <c r="D88" s="113"/>
    </row>
    <row r="89" spans="1:7" x14ac:dyDescent="0.2">
      <c r="A89" s="60" t="s">
        <v>57</v>
      </c>
      <c r="B89" s="111" t="e">
        <f>C84*D85</f>
        <v>#DIV/0!</v>
      </c>
      <c r="C89" s="112"/>
      <c r="D89" s="113"/>
    </row>
    <row r="90" spans="1:7" ht="18.75" x14ac:dyDescent="0.2">
      <c r="A90" s="62" t="s">
        <v>80</v>
      </c>
      <c r="B90" s="111"/>
      <c r="C90" s="112"/>
      <c r="D90" s="113"/>
    </row>
    <row r="91" spans="1:7" ht="15" thickBot="1" x14ac:dyDescent="0.25">
      <c r="A91" s="61" t="s">
        <v>38</v>
      </c>
      <c r="B91" s="130" t="e">
        <f>SUM(B87:D90)</f>
        <v>#DIV/0!</v>
      </c>
      <c r="C91" s="131"/>
      <c r="D91" s="132"/>
    </row>
    <row r="92" spans="1:7" x14ac:dyDescent="0.2">
      <c r="A92" s="35"/>
      <c r="B92" s="36"/>
      <c r="C92" s="36"/>
      <c r="D92" s="36"/>
    </row>
    <row r="94" spans="1:7" x14ac:dyDescent="0.2">
      <c r="A94" s="5"/>
      <c r="B94" s="5"/>
      <c r="C94" s="5"/>
      <c r="D94" s="5"/>
      <c r="E94" s="5"/>
      <c r="F94" s="5"/>
      <c r="G94" s="5"/>
    </row>
    <row r="95" spans="1:7" ht="15" x14ac:dyDescent="0.2">
      <c r="A95" s="3"/>
      <c r="B95" s="4"/>
      <c r="C95" s="4"/>
      <c r="D95" s="3"/>
      <c r="E95" s="3"/>
      <c r="F95" s="3"/>
      <c r="G95" s="5"/>
    </row>
    <row r="96" spans="1:7" ht="15" x14ac:dyDescent="0.2">
      <c r="A96" s="3"/>
      <c r="B96" s="4"/>
      <c r="C96" s="4"/>
      <c r="D96" s="4"/>
      <c r="E96" s="4"/>
      <c r="F96" s="3"/>
      <c r="G96" s="5"/>
    </row>
    <row r="97" spans="1:7" ht="15" x14ac:dyDescent="0.2">
      <c r="A97" s="2"/>
      <c r="B97" s="6"/>
      <c r="C97" s="7"/>
      <c r="D97" s="6"/>
      <c r="E97" s="8"/>
      <c r="F97" s="8"/>
      <c r="G97" s="5"/>
    </row>
    <row r="98" spans="1:7" ht="15" x14ac:dyDescent="0.2">
      <c r="A98" s="2"/>
      <c r="B98" s="6"/>
      <c r="C98" s="7"/>
      <c r="D98" s="6"/>
      <c r="E98" s="8"/>
      <c r="F98" s="8"/>
      <c r="G98" s="5"/>
    </row>
    <row r="99" spans="1:7" ht="15" x14ac:dyDescent="0.2">
      <c r="A99" s="2"/>
      <c r="B99" s="6"/>
      <c r="C99" s="7"/>
      <c r="D99" s="6"/>
      <c r="E99" s="8"/>
      <c r="F99" s="8"/>
      <c r="G99" s="5"/>
    </row>
    <row r="100" spans="1:7" ht="15" x14ac:dyDescent="0.2">
      <c r="A100" s="5"/>
      <c r="B100" s="9"/>
      <c r="C100" s="7"/>
      <c r="D100" s="9"/>
      <c r="E100" s="8"/>
      <c r="F100" s="8"/>
      <c r="G100" s="5"/>
    </row>
    <row r="101" spans="1:7" ht="15" x14ac:dyDescent="0.2">
      <c r="A101" s="5"/>
      <c r="B101" s="9"/>
      <c r="C101" s="7"/>
      <c r="D101" s="9"/>
      <c r="E101" s="8"/>
      <c r="F101" s="8"/>
      <c r="G101" s="5"/>
    </row>
    <row r="102" spans="1:7" ht="15" x14ac:dyDescent="0.2">
      <c r="A102" s="5"/>
      <c r="B102" s="9"/>
      <c r="C102" s="7"/>
      <c r="D102" s="9"/>
      <c r="E102" s="8"/>
      <c r="F102" s="8"/>
      <c r="G102" s="5"/>
    </row>
    <row r="103" spans="1:7" ht="15" x14ac:dyDescent="0.2">
      <c r="A103" s="5"/>
      <c r="B103" s="9"/>
      <c r="C103" s="7"/>
      <c r="D103" s="9"/>
      <c r="E103" s="8"/>
      <c r="F103" s="8"/>
      <c r="G103" s="5"/>
    </row>
    <row r="104" spans="1:7" ht="15" x14ac:dyDescent="0.2">
      <c r="A104" s="5"/>
      <c r="B104" s="9"/>
      <c r="C104" s="7"/>
      <c r="D104" s="9"/>
      <c r="E104" s="8"/>
      <c r="F104" s="8"/>
      <c r="G104" s="5"/>
    </row>
    <row r="105" spans="1:7" ht="15" x14ac:dyDescent="0.2">
      <c r="A105" s="5"/>
      <c r="B105" s="9"/>
      <c r="C105" s="7"/>
      <c r="D105" s="9"/>
      <c r="E105" s="8"/>
      <c r="F105" s="8"/>
      <c r="G105" s="5"/>
    </row>
    <row r="106" spans="1:7" ht="15" x14ac:dyDescent="0.2">
      <c r="A106" s="5"/>
      <c r="B106" s="9"/>
      <c r="C106" s="7"/>
      <c r="D106" s="9"/>
      <c r="E106" s="8"/>
      <c r="F106" s="8"/>
      <c r="G106" s="5"/>
    </row>
    <row r="107" spans="1:7" ht="15" x14ac:dyDescent="0.2">
      <c r="A107" s="5"/>
      <c r="B107" s="9"/>
      <c r="C107" s="10"/>
      <c r="D107" s="9"/>
      <c r="E107" s="11"/>
      <c r="F107" s="8"/>
      <c r="G107" s="5"/>
    </row>
    <row r="108" spans="1:7" x14ac:dyDescent="0.2">
      <c r="A108" s="5"/>
      <c r="B108" s="5"/>
      <c r="C108" s="5"/>
      <c r="D108" s="5"/>
      <c r="E108" s="5"/>
      <c r="F108" s="5"/>
      <c r="G108" s="5"/>
    </row>
    <row r="109" spans="1:7" x14ac:dyDescent="0.2">
      <c r="A109" s="5"/>
      <c r="B109" s="5"/>
      <c r="C109" s="5"/>
      <c r="D109" s="5"/>
      <c r="E109" s="5"/>
      <c r="F109" s="5"/>
      <c r="G109" s="5"/>
    </row>
    <row r="110" spans="1:7" x14ac:dyDescent="0.2">
      <c r="A110" s="5"/>
      <c r="B110" s="5"/>
      <c r="C110" s="5"/>
      <c r="D110" s="5"/>
      <c r="E110" s="5"/>
      <c r="F110" s="5"/>
      <c r="G110" s="5"/>
    </row>
  </sheetData>
  <mergeCells count="42">
    <mergeCell ref="B91:D91"/>
    <mergeCell ref="A81:D81"/>
    <mergeCell ref="A83:D83"/>
    <mergeCell ref="A86:D86"/>
    <mergeCell ref="B87:D88"/>
    <mergeCell ref="B89:D90"/>
    <mergeCell ref="B78:D78"/>
    <mergeCell ref="B65:D65"/>
    <mergeCell ref="A68:D68"/>
    <mergeCell ref="A70:D70"/>
    <mergeCell ref="A73:D73"/>
    <mergeCell ref="B74:D75"/>
    <mergeCell ref="B76:D77"/>
    <mergeCell ref="A66:D66"/>
    <mergeCell ref="B59:D60"/>
    <mergeCell ref="B14:B15"/>
    <mergeCell ref="B16:B17"/>
    <mergeCell ref="B18:B19"/>
    <mergeCell ref="B22:B23"/>
    <mergeCell ref="B20:B21"/>
    <mergeCell ref="A41:B41"/>
    <mergeCell ref="A47:D47"/>
    <mergeCell ref="B57:D58"/>
    <mergeCell ref="A49:D49"/>
    <mergeCell ref="A51:D51"/>
    <mergeCell ref="A56:D56"/>
    <mergeCell ref="A79:D79"/>
    <mergeCell ref="C38:C40"/>
    <mergeCell ref="F31:F32"/>
    <mergeCell ref="A1:D1"/>
    <mergeCell ref="A2:D2"/>
    <mergeCell ref="A3:D3"/>
    <mergeCell ref="A28:D28"/>
    <mergeCell ref="A30:F30"/>
    <mergeCell ref="B61:D62"/>
    <mergeCell ref="B63:D64"/>
    <mergeCell ref="B24:B25"/>
    <mergeCell ref="B26:B27"/>
    <mergeCell ref="A31:A32"/>
    <mergeCell ref="B31:C31"/>
    <mergeCell ref="D31:E31"/>
    <mergeCell ref="A36:B36"/>
  </mergeCells>
  <conditionalFormatting sqref="C38:C40">
    <cfRule type="cellIs" dxfId="11" priority="12" operator="equal">
      <formula>"Идеальное соотношение не выполняется"</formula>
    </cfRule>
    <cfRule type="cellIs" dxfId="10" priority="11" operator="equal">
      <formula>"Идеальное соотношение выполняется"</formula>
    </cfRule>
  </conditionalFormatting>
  <conditionalFormatting sqref="B43">
    <cfRule type="cellIs" dxfId="9" priority="10" operator="lessThan">
      <formula>1</formula>
    </cfRule>
    <cfRule type="cellIs" dxfId="8" priority="9" operator="greaterThan">
      <formula>1</formula>
    </cfRule>
  </conditionalFormatting>
  <conditionalFormatting sqref="B44">
    <cfRule type="cellIs" dxfId="7" priority="8" operator="greaterThan">
      <formula>1</formula>
    </cfRule>
    <cfRule type="cellIs" dxfId="6" priority="7" operator="lessThan">
      <formula>1</formula>
    </cfRule>
  </conditionalFormatting>
  <conditionalFormatting sqref="B45:B46">
    <cfRule type="cellIs" dxfId="5" priority="6" operator="greaterThan">
      <formula>1</formula>
    </cfRule>
    <cfRule type="cellIs" dxfId="4" priority="5" operator="lessThan">
      <formula>1</formula>
    </cfRule>
  </conditionalFormatting>
  <conditionalFormatting sqref="B57:D65">
    <cfRule type="cellIs" dxfId="3" priority="4" operator="greaterThan">
      <formula>0</formula>
    </cfRule>
    <cfRule type="cellIs" dxfId="2" priority="3" operator="lessThan">
      <formula>0</formula>
    </cfRule>
  </conditionalFormatting>
  <conditionalFormatting sqref="B74:D78 B87:D91">
    <cfRule type="cellIs" dxfId="1" priority="2" operator="greaterThan">
      <formula>0</formula>
    </cfRule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доходов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Воробьева Ольга</cp:lastModifiedBy>
  <dcterms:created xsi:type="dcterms:W3CDTF">2015-06-05T18:19:34Z</dcterms:created>
  <dcterms:modified xsi:type="dcterms:W3CDTF">2021-07-30T14:49:26Z</dcterms:modified>
</cp:coreProperties>
</file>