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Управление ДС\"/>
    </mc:Choice>
  </mc:AlternateContent>
  <xr:revisionPtr revIDLastSave="0" documentId="13_ncr:1_{6D07EB4B-F85B-4E76-A0C4-33065D3EF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долговой нагрузки" sheetId="1" r:id="rId1"/>
    <sheet name="Вспомогательная информаци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D33" i="1"/>
  <c r="D32" i="1"/>
  <c r="C43" i="1"/>
  <c r="B43" i="1"/>
  <c r="B42" i="1"/>
  <c r="B41" i="1"/>
  <c r="B40" i="1"/>
  <c r="B39" i="1"/>
  <c r="B38" i="1"/>
  <c r="C37" i="1"/>
  <c r="B37" i="1"/>
  <c r="B36" i="1"/>
  <c r="D19" i="1"/>
  <c r="D17" i="1"/>
  <c r="D15" i="1"/>
  <c r="D13" i="1"/>
  <c r="D11" i="1"/>
  <c r="C42" i="1" s="1"/>
  <c r="D9" i="1"/>
  <c r="D7" i="1"/>
  <c r="C39" i="1" s="1"/>
  <c r="D5" i="1"/>
  <c r="C36" i="1" l="1"/>
  <c r="C41" i="1"/>
  <c r="C38" i="1"/>
  <c r="C40" i="1"/>
</calcChain>
</file>

<file path=xl/sharedStrings.xml><?xml version="1.0" encoding="utf-8"?>
<sst xmlns="http://schemas.openxmlformats.org/spreadsheetml/2006/main" count="136" uniqueCount="114">
  <si>
    <t>Анализ долговой нагрузки предприятия</t>
  </si>
  <si>
    <t>Исходные данные</t>
  </si>
  <si>
    <t>Бухгалтерский баланс</t>
  </si>
  <si>
    <t>Отчет о финансовых результатах</t>
  </si>
  <si>
    <t>Отношение долга к EBITDA</t>
  </si>
  <si>
    <t>Отношение EBITDA к процентам</t>
  </si>
  <si>
    <t>Уровень собственного капитала</t>
  </si>
  <si>
    <t>Рентабельность активов</t>
  </si>
  <si>
    <t>Вид экономической деятельности</t>
  </si>
  <si>
    <t>Пояснения к бухгалтерскому балансу и отчету о финансовых результатах</t>
  </si>
  <si>
    <t>Амортизация</t>
  </si>
  <si>
    <t>Прибыль (убыток) до налогообложения</t>
  </si>
  <si>
    <t>Проценты к уплате</t>
  </si>
  <si>
    <t>Собственный капитал на начало года</t>
  </si>
  <si>
    <t>Собственный капитал на конец года</t>
  </si>
  <si>
    <t>Долгосрочные заемные средства на начало года</t>
  </si>
  <si>
    <t>Долгосрочные заемные средства на конец года</t>
  </si>
  <si>
    <t>Краткосрочные заемные средства на начало года</t>
  </si>
  <si>
    <t>Краткосрочные заемные средства на конец года</t>
  </si>
  <si>
    <t>Прибыль (убыток) от продаж</t>
  </si>
  <si>
    <t>Себестоимость продаж</t>
  </si>
  <si>
    <t>Коммерческие расходы</t>
  </si>
  <si>
    <t>Управленческие расходы</t>
  </si>
  <si>
    <t>Чистая прибыль (убыток)</t>
  </si>
  <si>
    <t>Активы на начало года</t>
  </si>
  <si>
    <t>Активы на конец года</t>
  </si>
  <si>
    <t>Денежные средства и их эквиваленты на начало года</t>
  </si>
  <si>
    <t>Денежные средства и их эквиваленты на конец года</t>
  </si>
  <si>
    <t>Оборотные активы на начало года</t>
  </si>
  <si>
    <t>Оборотные активы на конец года</t>
  </si>
  <si>
    <t>Запасы на начало года</t>
  </si>
  <si>
    <t>Запасы на конец года</t>
  </si>
  <si>
    <t>Краткосрочные обязательства на начало года</t>
  </si>
  <si>
    <t>Краткосрочные обязательства на конец года</t>
  </si>
  <si>
    <t>Коэффициент абсолютной ликвидности</t>
  </si>
  <si>
    <t>Коэффициент быстрой ликвидности</t>
  </si>
  <si>
    <t>Коэффициент текущей ликвидности</t>
  </si>
  <si>
    <t>Выберите значение из списка</t>
  </si>
  <si>
    <t>Всего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</si>
  <si>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</si>
  <si>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</si>
  <si>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</si>
  <si>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</si>
  <si>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</si>
  <si>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</si>
  <si>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</si>
  <si>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</si>
  <si>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</si>
  <si>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</si>
  <si>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</si>
  <si>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</si>
  <si>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</si>
  <si>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</si>
  <si>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</si>
  <si>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</si>
  <si>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</si>
  <si>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</si>
  <si>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</si>
  <si>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</si>
  <si>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</si>
  <si>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</si>
  <si>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</si>
  <si>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</si>
  <si>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</si>
  <si>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</si>
  <si>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</si>
  <si>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производство компьютеров, электронных и оптических изделий</t>
  </si>
  <si>
    <t>производство электрического оборудования,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</si>
  <si>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</si>
  <si>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</si>
  <si>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</si>
  <si>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</si>
  <si>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</si>
  <si>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</si>
  <si>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</si>
  <si>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отр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</si>
  <si>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</si>
  <si>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</si>
  <si>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</si>
  <si>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</si>
  <si>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</si>
  <si>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</si>
  <si>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деятельность гостиниц и предприятий общественного питания</t>
  </si>
  <si>
    <t>транспортировка и хранение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</si>
  <si>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</si>
  <si>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</si>
  <si>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</si>
  <si>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</si>
  <si>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</si>
  <si>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</si>
  <si>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</si>
  <si>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деятельность почтовой связи и курьерская деятельность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</si>
  <si>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</si>
  <si>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</si>
  <si>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</si>
  <si>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научные исследования и разработки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</si>
  <si>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</si>
  <si>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</si>
  <si>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</si>
  <si>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</si>
  <si>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2021 год</t>
  </si>
  <si>
    <t>Рентабельность проданных товаров, продукции (работ, услуг), %</t>
  </si>
  <si>
    <t>Рентабельность активов, %</t>
  </si>
  <si>
    <t>Показатель</t>
  </si>
  <si>
    <t>Расчетные значения</t>
  </si>
  <si>
    <t>×</t>
  </si>
  <si>
    <t>Строка бухгалтерской отчетности</t>
  </si>
  <si>
    <t>Номер строки</t>
  </si>
  <si>
    <t>Среднеотраслевое значение рентабельности активов</t>
  </si>
  <si>
    <t>Рентабельность проданных товаров (продукции, работ, услуг)</t>
  </si>
  <si>
    <t>Среднеотраслевое значение рентабельности проданных товаров (продукции, работ, услуг)</t>
  </si>
  <si>
    <t>отр.</t>
  </si>
  <si>
    <t>-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</si>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</sst>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04"/>
    </font>
    <font>
      <sz val="26"/>
      <color theme="0"/>
      <name val="Arial Black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6"/>
      <color theme="1"/>
      <name val="Arial Black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left" vertical="center" wrapText="1" indent="1"/>
    </xf>
    <xf numFmtId="3" fontId="1" fillId="5" borderId="22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left" vertical="center" wrapText="1" indent="1"/>
    </xf>
    <xf numFmtId="3" fontId="1" fillId="5" borderId="29" xfId="0" applyNumberFormat="1" applyFont="1" applyFill="1" applyBorder="1" applyAlignment="1">
      <alignment horizontal="center" vertical="center" wrapText="1"/>
    </xf>
    <xf numFmtId="3" fontId="1" fillId="5" borderId="16" xfId="0" applyNumberFormat="1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164" fontId="1" fillId="5" borderId="22" xfId="0" applyNumberFormat="1" applyFont="1" applyFill="1" applyBorder="1" applyAlignment="1">
      <alignment vertical="center" wrapText="1"/>
    </xf>
    <xf numFmtId="164" fontId="1" fillId="5" borderId="5" xfId="0" applyNumberFormat="1" applyFont="1" applyFill="1" applyBorder="1" applyAlignment="1">
      <alignment vertical="center" wrapText="1"/>
    </xf>
    <xf numFmtId="164" fontId="1" fillId="5" borderId="23" xfId="0" applyNumberFormat="1" applyFont="1" applyFill="1" applyBorder="1" applyAlignment="1">
      <alignment vertical="center" wrapText="1"/>
    </xf>
    <xf numFmtId="164" fontId="1" fillId="5" borderId="7" xfId="0" applyNumberFormat="1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43"/>
  <sheetViews>
    <sheetView tabSelected="1" zoomScaleNormal="100" workbookViewId="0">
      <selection sqref="A1:D1"/>
    </sheetView>
  </sheetViews>
  <sheetFormatPr defaultRowHeight="14.25" x14ac:dyDescent="0.25"/>
  <cols>
    <col min="1" max="1" width="60.25" style="1" customWidth="1"/>
    <col min="2" max="4" width="18.375" style="1" customWidth="1"/>
    <col min="5" max="16384" width="9" style="1"/>
  </cols>
  <sheetData>
    <row r="1" spans="1:4" ht="60" customHeight="1" x14ac:dyDescent="0.25">
      <c r="A1" s="72" t="s">
        <v>0</v>
      </c>
      <c r="B1" s="72"/>
      <c r="C1" s="72"/>
      <c r="D1" s="72"/>
    </row>
    <row r="2" spans="1:4" ht="25.5" thickBot="1" x14ac:dyDescent="0.3">
      <c r="A2" s="77" t="s">
        <v>1</v>
      </c>
      <c r="B2" s="78"/>
      <c r="C2" s="78"/>
      <c r="D2" s="78"/>
    </row>
    <row r="3" spans="1:4" ht="15.75" thickBot="1" x14ac:dyDescent="0.3">
      <c r="A3" s="4" t="s">
        <v>106</v>
      </c>
      <c r="B3" s="10" t="s">
        <v>107</v>
      </c>
      <c r="C3" s="7">
        <v>2020</v>
      </c>
      <c r="D3" s="3">
        <v>2021</v>
      </c>
    </row>
    <row r="4" spans="1:4" ht="15" thickBot="1" x14ac:dyDescent="0.3">
      <c r="A4" s="73" t="s">
        <v>2</v>
      </c>
      <c r="B4" s="74"/>
      <c r="C4" s="74"/>
      <c r="D4" s="75"/>
    </row>
    <row r="5" spans="1:4" x14ac:dyDescent="0.25">
      <c r="A5" s="13" t="s">
        <v>30</v>
      </c>
      <c r="B5" s="68">
        <v>1210</v>
      </c>
      <c r="C5" s="30"/>
      <c r="D5" s="31">
        <f>C6</f>
        <v>0</v>
      </c>
    </row>
    <row r="6" spans="1:4" x14ac:dyDescent="0.25">
      <c r="A6" s="14" t="s">
        <v>31</v>
      </c>
      <c r="B6" s="69"/>
      <c r="C6" s="32"/>
      <c r="D6" s="2"/>
    </row>
    <row r="7" spans="1:4" x14ac:dyDescent="0.25">
      <c r="A7" s="50" t="s">
        <v>26</v>
      </c>
      <c r="B7" s="70">
        <v>1250</v>
      </c>
      <c r="C7" s="51"/>
      <c r="D7" s="52">
        <f>C8</f>
        <v>0</v>
      </c>
    </row>
    <row r="8" spans="1:4" x14ac:dyDescent="0.25">
      <c r="A8" s="50" t="s">
        <v>27</v>
      </c>
      <c r="B8" s="70"/>
      <c r="C8" s="51"/>
      <c r="D8" s="52"/>
    </row>
    <row r="9" spans="1:4" x14ac:dyDescent="0.25">
      <c r="A9" s="14" t="s">
        <v>28</v>
      </c>
      <c r="B9" s="69">
        <v>1200</v>
      </c>
      <c r="C9" s="32"/>
      <c r="D9" s="2">
        <f>C10</f>
        <v>0</v>
      </c>
    </row>
    <row r="10" spans="1:4" x14ac:dyDescent="0.25">
      <c r="A10" s="14" t="s">
        <v>29</v>
      </c>
      <c r="B10" s="69"/>
      <c r="C10" s="32"/>
      <c r="D10" s="2"/>
    </row>
    <row r="11" spans="1:4" x14ac:dyDescent="0.25">
      <c r="A11" s="50" t="s">
        <v>24</v>
      </c>
      <c r="B11" s="70">
        <v>1600</v>
      </c>
      <c r="C11" s="51"/>
      <c r="D11" s="52">
        <f>C12</f>
        <v>0</v>
      </c>
    </row>
    <row r="12" spans="1:4" x14ac:dyDescent="0.25">
      <c r="A12" s="50" t="s">
        <v>25</v>
      </c>
      <c r="B12" s="70"/>
      <c r="C12" s="51"/>
      <c r="D12" s="52"/>
    </row>
    <row r="13" spans="1:4" x14ac:dyDescent="0.25">
      <c r="A13" s="14" t="s">
        <v>13</v>
      </c>
      <c r="B13" s="69">
        <v>1300</v>
      </c>
      <c r="C13" s="32"/>
      <c r="D13" s="2">
        <f>C14</f>
        <v>0</v>
      </c>
    </row>
    <row r="14" spans="1:4" x14ac:dyDescent="0.25">
      <c r="A14" s="14" t="s">
        <v>14</v>
      </c>
      <c r="B14" s="69"/>
      <c r="C14" s="32"/>
      <c r="D14" s="2"/>
    </row>
    <row r="15" spans="1:4" x14ac:dyDescent="0.25">
      <c r="A15" s="50" t="s">
        <v>15</v>
      </c>
      <c r="B15" s="70">
        <v>1410</v>
      </c>
      <c r="C15" s="51"/>
      <c r="D15" s="52">
        <f>C16</f>
        <v>0</v>
      </c>
    </row>
    <row r="16" spans="1:4" x14ac:dyDescent="0.25">
      <c r="A16" s="50" t="s">
        <v>16</v>
      </c>
      <c r="B16" s="70"/>
      <c r="C16" s="51"/>
      <c r="D16" s="52"/>
    </row>
    <row r="17" spans="1:4" x14ac:dyDescent="0.25">
      <c r="A17" s="14" t="s">
        <v>17</v>
      </c>
      <c r="B17" s="69">
        <v>1510</v>
      </c>
      <c r="C17" s="32"/>
      <c r="D17" s="2">
        <f>C18</f>
        <v>0</v>
      </c>
    </row>
    <row r="18" spans="1:4" x14ac:dyDescent="0.25">
      <c r="A18" s="14" t="s">
        <v>18</v>
      </c>
      <c r="B18" s="69"/>
      <c r="C18" s="32"/>
      <c r="D18" s="2"/>
    </row>
    <row r="19" spans="1:4" x14ac:dyDescent="0.25">
      <c r="A19" s="50" t="s">
        <v>32</v>
      </c>
      <c r="B19" s="70">
        <v>1500</v>
      </c>
      <c r="C19" s="51"/>
      <c r="D19" s="52">
        <f>C20</f>
        <v>0</v>
      </c>
    </row>
    <row r="20" spans="1:4" ht="15" thickBot="1" x14ac:dyDescent="0.3">
      <c r="A20" s="53" t="s">
        <v>33</v>
      </c>
      <c r="B20" s="71"/>
      <c r="C20" s="54"/>
      <c r="D20" s="55"/>
    </row>
    <row r="21" spans="1:4" ht="15" thickBot="1" x14ac:dyDescent="0.3">
      <c r="A21" s="73" t="s">
        <v>3</v>
      </c>
      <c r="B21" s="74"/>
      <c r="C21" s="74"/>
      <c r="D21" s="75"/>
    </row>
    <row r="22" spans="1:4" x14ac:dyDescent="0.25">
      <c r="A22" s="13" t="s">
        <v>20</v>
      </c>
      <c r="B22" s="16">
        <v>2120</v>
      </c>
      <c r="C22" s="30"/>
      <c r="D22" s="31"/>
    </row>
    <row r="23" spans="1:4" x14ac:dyDescent="0.25">
      <c r="A23" s="50" t="s">
        <v>21</v>
      </c>
      <c r="B23" s="63">
        <v>2210</v>
      </c>
      <c r="C23" s="51"/>
      <c r="D23" s="52"/>
    </row>
    <row r="24" spans="1:4" x14ac:dyDescent="0.25">
      <c r="A24" s="14" t="s">
        <v>22</v>
      </c>
      <c r="B24" s="17">
        <v>2220</v>
      </c>
      <c r="C24" s="32"/>
      <c r="D24" s="2"/>
    </row>
    <row r="25" spans="1:4" x14ac:dyDescent="0.25">
      <c r="A25" s="50" t="s">
        <v>19</v>
      </c>
      <c r="B25" s="63">
        <v>2200</v>
      </c>
      <c r="C25" s="51"/>
      <c r="D25" s="52"/>
    </row>
    <row r="26" spans="1:4" x14ac:dyDescent="0.25">
      <c r="A26" s="14" t="s">
        <v>11</v>
      </c>
      <c r="B26" s="17">
        <v>2300</v>
      </c>
      <c r="C26" s="32"/>
      <c r="D26" s="2"/>
    </row>
    <row r="27" spans="1:4" x14ac:dyDescent="0.25">
      <c r="A27" s="50" t="s">
        <v>12</v>
      </c>
      <c r="B27" s="63">
        <v>2330</v>
      </c>
      <c r="C27" s="51"/>
      <c r="D27" s="52"/>
    </row>
    <row r="28" spans="1:4" ht="15" thickBot="1" x14ac:dyDescent="0.3">
      <c r="A28" s="15" t="s">
        <v>23</v>
      </c>
      <c r="B28" s="18">
        <v>2400</v>
      </c>
      <c r="C28" s="33"/>
      <c r="D28" s="34"/>
    </row>
    <row r="29" spans="1:4" ht="15" thickBot="1" x14ac:dyDescent="0.3">
      <c r="A29" s="73" t="s">
        <v>9</v>
      </c>
      <c r="B29" s="74"/>
      <c r="C29" s="74"/>
      <c r="D29" s="75"/>
    </row>
    <row r="30" spans="1:4" ht="15" thickBot="1" x14ac:dyDescent="0.3">
      <c r="A30" s="19" t="s">
        <v>10</v>
      </c>
      <c r="B30" s="20">
        <v>5640</v>
      </c>
      <c r="C30" s="35"/>
      <c r="D30" s="36"/>
    </row>
    <row r="31" spans="1:4" ht="57.75" thickBot="1" x14ac:dyDescent="0.3">
      <c r="A31" s="56" t="s">
        <v>8</v>
      </c>
      <c r="B31" s="20" t="s">
        <v>37</v>
      </c>
      <c r="C31" s="37" t="s">
        <v>94</v>
      </c>
      <c r="D31" s="28" t="s">
        <v>105</v>
      </c>
    </row>
    <row r="32" spans="1:4" x14ac:dyDescent="0.25">
      <c r="A32" s="64" t="s">
        <v>108</v>
      </c>
      <c r="B32" s="65" t="s">
        <v>105</v>
      </c>
      <c r="C32" s="66">
        <f>SUMIFS('Вспомогательная информация'!E3:E63,'Вспомогательная информация'!A3:A63,'Анализ долговой нагрузки'!C31)</f>
        <v>7.1</v>
      </c>
      <c r="D32" s="67">
        <f>SUMIFS('Вспомогательная информация'!C3:C63,'Вспомогательная информация'!A3:A63,'Анализ долговой нагрузки'!C31)</f>
        <v>0.6</v>
      </c>
    </row>
    <row r="33" spans="1:4" ht="29.25" thickBot="1" x14ac:dyDescent="0.3">
      <c r="A33" s="29" t="s">
        <v>110</v>
      </c>
      <c r="B33" s="18" t="s">
        <v>105</v>
      </c>
      <c r="C33" s="38">
        <f>SUMIFS('Вспомогательная информация'!D3:D63,'Вспомогательная информация'!A3:A63,'Анализ долговой нагрузки'!C31)</f>
        <v>24.3</v>
      </c>
      <c r="D33" s="39">
        <f>SUMIFS('Вспомогательная информация'!B3:B63,'Вспомогательная информация'!A3:A63,'Анализ долговой нагрузки'!C31)</f>
        <v>28.9</v>
      </c>
    </row>
    <row r="34" spans="1:4" ht="25.5" thickBot="1" x14ac:dyDescent="0.3">
      <c r="A34" s="76" t="s">
        <v>104</v>
      </c>
      <c r="B34" s="76"/>
      <c r="C34" s="76"/>
      <c r="D34" s="76"/>
    </row>
    <row r="35" spans="1:4" ht="15.75" thickBot="1" x14ac:dyDescent="0.3">
      <c r="A35" s="10" t="s">
        <v>103</v>
      </c>
      <c r="B35" s="7">
        <v>2020</v>
      </c>
      <c r="C35" s="3">
        <v>2021</v>
      </c>
    </row>
    <row r="36" spans="1:4" x14ac:dyDescent="0.25">
      <c r="A36" s="11" t="s">
        <v>4</v>
      </c>
      <c r="B36" s="8" t="e">
        <f>(C15/2+C16/2+C17/2+C18/2)/(C26+C27+C30)</f>
        <v>#DIV/0!</v>
      </c>
      <c r="C36" s="6" t="e">
        <f>(D15/2+D16/2+D17/2+D18/2)/(D26+D27+D30)</f>
        <v>#DIV/0!</v>
      </c>
    </row>
    <row r="37" spans="1:4" x14ac:dyDescent="0.25">
      <c r="A37" s="57" t="s">
        <v>5</v>
      </c>
      <c r="B37" s="59" t="e">
        <f>(C26+C27+C30)/C27</f>
        <v>#DIV/0!</v>
      </c>
      <c r="C37" s="60" t="e">
        <f>(D26+D27+D30)/D27</f>
        <v>#DIV/0!</v>
      </c>
    </row>
    <row r="38" spans="1:4" x14ac:dyDescent="0.25">
      <c r="A38" s="12" t="s">
        <v>6</v>
      </c>
      <c r="B38" s="9" t="e">
        <f>(C13/2+C14/2)/(C11/2+C12/2)</f>
        <v>#DIV/0!</v>
      </c>
      <c r="C38" s="5" t="e">
        <f>(D13/2+D14/2)/(D11/2+D12/2)</f>
        <v>#DIV/0!</v>
      </c>
    </row>
    <row r="39" spans="1:4" x14ac:dyDescent="0.25">
      <c r="A39" s="57" t="s">
        <v>34</v>
      </c>
      <c r="B39" s="59" t="e">
        <f>(C7/2+C8/2)/(C19/2+C20/2)</f>
        <v>#DIV/0!</v>
      </c>
      <c r="C39" s="60" t="e">
        <f>(D7/2+D8/2)/(D19/2+D20/2)</f>
        <v>#DIV/0!</v>
      </c>
    </row>
    <row r="40" spans="1:4" x14ac:dyDescent="0.25">
      <c r="A40" s="12" t="s">
        <v>35</v>
      </c>
      <c r="B40" s="9" t="e">
        <f>(C9/2+C10/2-C5/2-C6/2)/(C19/2+C20/2)</f>
        <v>#DIV/0!</v>
      </c>
      <c r="C40" s="5" t="e">
        <f>(D9/2+D10/2-D5/2-D6/2)/(D19/2+D20/2)</f>
        <v>#DIV/0!</v>
      </c>
    </row>
    <row r="41" spans="1:4" x14ac:dyDescent="0.25">
      <c r="A41" s="57" t="s">
        <v>36</v>
      </c>
      <c r="B41" s="59" t="e">
        <f>(C9/2+C10/2)/(C19/2+C20/2)</f>
        <v>#DIV/0!</v>
      </c>
      <c r="C41" s="60" t="e">
        <f>(D9/2+D10/2)/(D19/2+D20/2)</f>
        <v>#DIV/0!</v>
      </c>
    </row>
    <row r="42" spans="1:4" x14ac:dyDescent="0.25">
      <c r="A42" s="12" t="s">
        <v>7</v>
      </c>
      <c r="B42" s="9" t="e">
        <f>C28/(C11/2+C12/2)*100</f>
        <v>#DIV/0!</v>
      </c>
      <c r="C42" s="5" t="e">
        <f>D28/(D11/2+D12/2)*100</f>
        <v>#DIV/0!</v>
      </c>
    </row>
    <row r="43" spans="1:4" ht="15" thickBot="1" x14ac:dyDescent="0.3">
      <c r="A43" s="58" t="s">
        <v>109</v>
      </c>
      <c r="B43" s="61" t="e">
        <f>C25/(C22+C23+C24)*100</f>
        <v>#DIV/0!</v>
      </c>
      <c r="C43" s="62" t="e">
        <f>D25/(D22+D23+D24)*100</f>
        <v>#DIV/0!</v>
      </c>
    </row>
  </sheetData>
  <mergeCells count="14">
    <mergeCell ref="A29:D29"/>
    <mergeCell ref="A34:D34"/>
    <mergeCell ref="A2:D2"/>
    <mergeCell ref="B7:B8"/>
    <mergeCell ref="B11:B12"/>
    <mergeCell ref="B13:B14"/>
    <mergeCell ref="B15:B16"/>
    <mergeCell ref="B17:B18"/>
    <mergeCell ref="B9:B10"/>
    <mergeCell ref="B5:B6"/>
    <mergeCell ref="B19:B20"/>
    <mergeCell ref="A1:D1"/>
    <mergeCell ref="A4:D4"/>
    <mergeCell ref="A21:D21"/>
  </mergeCells>
  <conditionalFormatting sqref="B36:C36">
    <cfRule type="cellIs" dxfId="25" priority="24" operator="equal">
      <formula>3</formula>
    </cfRule>
    <cfRule type="cellIs" dxfId="24" priority="25" operator="greaterThan">
      <formula>3</formula>
    </cfRule>
    <cfRule type="cellIs" dxfId="23" priority="26" operator="lessThan">
      <formula>3</formula>
    </cfRule>
  </conditionalFormatting>
  <conditionalFormatting sqref="B37:C37">
    <cfRule type="cellIs" dxfId="22" priority="21" operator="lessThan">
      <formula>1</formula>
    </cfRule>
    <cfRule type="cellIs" dxfId="21" priority="22" operator="equal">
      <formula>1</formula>
    </cfRule>
    <cfRule type="cellIs" dxfId="20" priority="23" operator="greaterThan">
      <formula>1</formula>
    </cfRule>
  </conditionalFormatting>
  <conditionalFormatting sqref="B38:C38">
    <cfRule type="cellIs" dxfId="19" priority="18" operator="lessThan">
      <formula>0.5</formula>
    </cfRule>
    <cfRule type="cellIs" dxfId="18" priority="19" operator="equal">
      <formula>0.5</formula>
    </cfRule>
    <cfRule type="cellIs" dxfId="17" priority="20" operator="greaterThan">
      <formula>0.5</formula>
    </cfRule>
  </conditionalFormatting>
  <conditionalFormatting sqref="B39:C39">
    <cfRule type="cellIs" dxfId="16" priority="15" operator="lessThan">
      <formula>0.1</formula>
    </cfRule>
    <cfRule type="cellIs" dxfId="15" priority="16" operator="equal">
      <formula>0.1</formula>
    </cfRule>
    <cfRule type="cellIs" dxfId="14" priority="17" operator="greaterThan">
      <formula>0.1</formula>
    </cfRule>
  </conditionalFormatting>
  <conditionalFormatting sqref="B40:C40">
    <cfRule type="cellIs" dxfId="13" priority="12" operator="lessThan">
      <formula>1</formula>
    </cfRule>
    <cfRule type="cellIs" dxfId="12" priority="13" operator="equal">
      <formula>1</formula>
    </cfRule>
    <cfRule type="cellIs" dxfId="11" priority="14" operator="greaterThan">
      <formula>1</formula>
    </cfRule>
  </conditionalFormatting>
  <conditionalFormatting sqref="B41:C41">
    <cfRule type="cellIs" dxfId="10" priority="9" operator="lessThan">
      <formula>2</formula>
    </cfRule>
    <cfRule type="cellIs" dxfId="9" priority="10" operator="equal">
      <formula>2</formula>
    </cfRule>
    <cfRule type="cellIs" dxfId="8" priority="11" operator="greaterThan">
      <formula>2</formula>
    </cfRule>
  </conditionalFormatting>
  <conditionalFormatting sqref="C42">
    <cfRule type="cellIs" dxfId="7" priority="7" operator="lessThan">
      <formula>$D$32</formula>
    </cfRule>
    <cfRule type="cellIs" dxfId="6" priority="8" operator="greaterThan">
      <formula>$D$32</formula>
    </cfRule>
  </conditionalFormatting>
  <conditionalFormatting sqref="C43">
    <cfRule type="cellIs" dxfId="5" priority="5" operator="lessThan">
      <formula>$D$33</formula>
    </cfRule>
    <cfRule type="cellIs" dxfId="4" priority="6" operator="greaterThan">
      <formula>$D$33</formula>
    </cfRule>
  </conditionalFormatting>
  <conditionalFormatting sqref="B42">
    <cfRule type="cellIs" dxfId="3" priority="4" operator="greaterThan">
      <formula>$C$32</formula>
    </cfRule>
    <cfRule type="cellIs" dxfId="2" priority="3" operator="lessThan">
      <formula>$C$32</formula>
    </cfRule>
  </conditionalFormatting>
  <conditionalFormatting sqref="B43">
    <cfRule type="cellIs" dxfId="1" priority="2" operator="greaterThan">
      <formula>$C$33</formula>
    </cfRule>
    <cfRule type="cellIs" dxfId="0" priority="1" operator="lessThan">
      <formula>$C$33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значение из списка" xr:uid="{C5D88938-CB86-4BB6-AF8B-82E34FA2BCF2}">
          <x14:formula1>
            <xm:f>'Вспомогательная информация'!$A$4:$A$63</xm:f>
          </x14:formula1>
          <xm:sqref>C31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E618E10A-9B28-417D-9BB3-21E6C0634507}">
          <x14:colorSeries rgb="FF0070C0"/>
          <x14:colorNegative rgb="FF000000"/>
          <x14:colorAxis rgb="FF000000"/>
          <x14:colorMarkers theme="9"/>
          <x14:colorFirst rgb="FF000000"/>
          <x14:colorLast rgb="FF000000"/>
          <x14:colorHigh rgb="FF000000"/>
          <x14:colorLow rgb="FF000000"/>
          <x14:sparklines>
            <x14:sparkline>
              <xm:f>'Анализ долговой нагрузки'!B36:C36</xm:f>
              <xm:sqref>D36</xm:sqref>
            </x14:sparkline>
            <x14:sparkline>
              <xm:f>'Анализ долговой нагрузки'!B37:C37</xm:f>
              <xm:sqref>D37</xm:sqref>
            </x14:sparkline>
            <x14:sparkline>
              <xm:f>'Анализ долговой нагрузки'!B38:C38</xm:f>
              <xm:sqref>D38</xm:sqref>
            </x14:sparkline>
            <x14:sparkline>
              <xm:f>'Анализ долговой нагрузки'!B39:C39</xm:f>
              <xm:sqref>D39</xm:sqref>
            </x14:sparkline>
            <x14:sparkline>
              <xm:f>'Анализ долговой нагрузки'!B40:C40</xm:f>
              <xm:sqref>D40</xm:sqref>
            </x14:sparkline>
            <x14:sparkline>
              <xm:f>'Анализ долговой нагрузки'!B41:C41</xm:f>
              <xm:sqref>D41</xm:sqref>
            </x14:sparkline>
            <x14:sparkline>
              <xm:f>'Анализ долговой нагрузки'!B42:C42</xm:f>
              <xm:sqref>D42</xm:sqref>
            </x14:sparkline>
            <x14:sparkline>
              <xm:f>'Анализ долговой нагрузки'!B43:C43</xm:f>
              <xm:sqref>D43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CDD9-54DF-4CD1-8198-18B8B035B67E}">
  <sheetPr>
    <tabColor theme="3"/>
  </sheetPr>
  <dimension ref="A1:E63"/>
  <sheetViews>
    <sheetView workbookViewId="0">
      <selection activeCell="B1" sqref="B1:C1"/>
    </sheetView>
  </sheetViews>
  <sheetFormatPr defaultRowHeight="12.75" x14ac:dyDescent="0.25"/>
  <cols>
    <col min="1" max="1" width="53.5" style="21" customWidth="1"/>
    <col min="2" max="3" width="19.5" style="22" customWidth="1"/>
    <col min="4" max="5" width="19.5" style="21" customWidth="1"/>
    <col min="6" max="16384" width="9" style="21"/>
  </cols>
  <sheetData>
    <row r="1" spans="1:5" ht="15.75" customHeight="1" x14ac:dyDescent="0.25">
      <c r="A1" s="79" t="s">
        <v>8</v>
      </c>
      <c r="B1" s="81" t="s">
        <v>100</v>
      </c>
      <c r="C1" s="82"/>
      <c r="D1" s="83" t="s">
        <v>113</v>
      </c>
      <c r="E1" s="82"/>
    </row>
    <row r="2" spans="1:5" ht="51.75" thickBot="1" x14ac:dyDescent="0.3">
      <c r="A2" s="80"/>
      <c r="B2" s="46" t="s">
        <v>101</v>
      </c>
      <c r="C2" s="40" t="s">
        <v>102</v>
      </c>
      <c r="D2" s="44" t="s">
        <v>101</v>
      </c>
      <c r="E2" s="40" t="s">
        <v>102</v>
      </c>
    </row>
    <row r="3" spans="1:5" x14ac:dyDescent="0.25">
      <c r="A3" s="41" t="s">
        <v>38</v>
      </c>
      <c r="B3" s="47">
        <v>14.5</v>
      </c>
      <c r="C3" s="25">
        <v>9.3000000000000007</v>
      </c>
      <c r="D3" s="45">
        <v>9.9</v>
      </c>
      <c r="E3" s="25">
        <v>4.5</v>
      </c>
    </row>
    <row r="4" spans="1:5" x14ac:dyDescent="0.25">
      <c r="A4" s="42" t="s">
        <v>39</v>
      </c>
      <c r="B4" s="48">
        <v>28.9</v>
      </c>
      <c r="C4" s="23">
        <v>11</v>
      </c>
      <c r="D4" s="26">
        <v>22.9</v>
      </c>
      <c r="E4" s="23">
        <v>8.5</v>
      </c>
    </row>
    <row r="5" spans="1:5" ht="25.5" x14ac:dyDescent="0.25">
      <c r="A5" s="42" t="s">
        <v>40</v>
      </c>
      <c r="B5" s="48">
        <v>25.3</v>
      </c>
      <c r="C5" s="23">
        <v>9.4</v>
      </c>
      <c r="D5" s="26">
        <v>20.8</v>
      </c>
      <c r="E5" s="23">
        <v>7.8</v>
      </c>
    </row>
    <row r="6" spans="1:5" x14ac:dyDescent="0.25">
      <c r="A6" s="42" t="s">
        <v>41</v>
      </c>
      <c r="B6" s="48">
        <v>15.7</v>
      </c>
      <c r="C6" s="23">
        <v>10.4</v>
      </c>
      <c r="D6" s="26">
        <v>4.5</v>
      </c>
      <c r="E6" s="23" t="s">
        <v>111</v>
      </c>
    </row>
    <row r="7" spans="1:5" x14ac:dyDescent="0.25">
      <c r="A7" s="42" t="s">
        <v>42</v>
      </c>
      <c r="B7" s="48">
        <v>67.8</v>
      </c>
      <c r="C7" s="23">
        <v>22.3</v>
      </c>
      <c r="D7" s="26">
        <v>52.2</v>
      </c>
      <c r="E7" s="23">
        <v>15.6</v>
      </c>
    </row>
    <row r="8" spans="1:5" x14ac:dyDescent="0.25">
      <c r="A8" s="42" t="s">
        <v>43</v>
      </c>
      <c r="B8" s="48">
        <v>37.299999999999997</v>
      </c>
      <c r="C8" s="23">
        <v>18.899999999999999</v>
      </c>
      <c r="D8" s="26">
        <v>23</v>
      </c>
      <c r="E8" s="23">
        <v>8.3000000000000007</v>
      </c>
    </row>
    <row r="9" spans="1:5" x14ac:dyDescent="0.25">
      <c r="A9" s="42" t="s">
        <v>44</v>
      </c>
      <c r="B9" s="48">
        <v>50.6</v>
      </c>
      <c r="C9" s="23">
        <v>29.5</v>
      </c>
      <c r="D9" s="26">
        <v>3</v>
      </c>
      <c r="E9" s="23" t="s">
        <v>111</v>
      </c>
    </row>
    <row r="10" spans="1:5" x14ac:dyDescent="0.25">
      <c r="A10" s="42" t="s">
        <v>45</v>
      </c>
      <c r="B10" s="48">
        <v>28.4</v>
      </c>
      <c r="C10" s="23">
        <v>15.5</v>
      </c>
      <c r="D10" s="26">
        <v>19.8</v>
      </c>
      <c r="E10" s="23">
        <v>9.6</v>
      </c>
    </row>
    <row r="11" spans="1:5" x14ac:dyDescent="0.25">
      <c r="A11" s="42" t="s">
        <v>46</v>
      </c>
      <c r="B11" s="48">
        <v>118</v>
      </c>
      <c r="C11" s="23">
        <v>43.2</v>
      </c>
      <c r="D11" s="26">
        <v>81.400000000000006</v>
      </c>
      <c r="E11" s="23">
        <v>27.9</v>
      </c>
    </row>
    <row r="12" spans="1:5" x14ac:dyDescent="0.25">
      <c r="A12" s="42" t="s">
        <v>47</v>
      </c>
      <c r="B12" s="48">
        <v>40.299999999999997</v>
      </c>
      <c r="C12" s="23">
        <v>9.4</v>
      </c>
      <c r="D12" s="26">
        <v>32.799999999999997</v>
      </c>
      <c r="E12" s="23">
        <v>6.6</v>
      </c>
    </row>
    <row r="13" spans="1:5" x14ac:dyDescent="0.25">
      <c r="A13" s="42" t="s">
        <v>48</v>
      </c>
      <c r="B13" s="48">
        <v>16.7</v>
      </c>
      <c r="C13" s="23">
        <v>11.1</v>
      </c>
      <c r="D13" s="26">
        <v>12.2</v>
      </c>
      <c r="E13" s="23">
        <v>5.8</v>
      </c>
    </row>
    <row r="14" spans="1:5" x14ac:dyDescent="0.25">
      <c r="A14" s="42" t="s">
        <v>49</v>
      </c>
      <c r="B14" s="48">
        <v>7.3</v>
      </c>
      <c r="C14" s="23">
        <v>8.1999999999999993</v>
      </c>
      <c r="D14" s="26">
        <v>9.5</v>
      </c>
      <c r="E14" s="23">
        <v>8.6999999999999993</v>
      </c>
    </row>
    <row r="15" spans="1:5" x14ac:dyDescent="0.25">
      <c r="A15" s="42" t="s">
        <v>50</v>
      </c>
      <c r="B15" s="48">
        <v>9.6</v>
      </c>
      <c r="C15" s="23">
        <v>7.3</v>
      </c>
      <c r="D15" s="26">
        <v>10.6</v>
      </c>
      <c r="E15" s="23">
        <v>6.9</v>
      </c>
    </row>
    <row r="16" spans="1:5" x14ac:dyDescent="0.25">
      <c r="A16" s="42" t="s">
        <v>51</v>
      </c>
      <c r="B16" s="48">
        <v>33.1</v>
      </c>
      <c r="C16" s="23">
        <v>20.8</v>
      </c>
      <c r="D16" s="26">
        <v>28.7</v>
      </c>
      <c r="E16" s="23">
        <v>19.600000000000001</v>
      </c>
    </row>
    <row r="17" spans="1:5" x14ac:dyDescent="0.25">
      <c r="A17" s="42" t="s">
        <v>52</v>
      </c>
      <c r="B17" s="48">
        <v>11.3</v>
      </c>
      <c r="C17" s="23">
        <v>10.5</v>
      </c>
      <c r="D17" s="26">
        <v>11.8</v>
      </c>
      <c r="E17" s="23">
        <v>5.6</v>
      </c>
    </row>
    <row r="18" spans="1:5" x14ac:dyDescent="0.25">
      <c r="A18" s="42" t="s">
        <v>53</v>
      </c>
      <c r="B18" s="48">
        <v>10.6</v>
      </c>
      <c r="C18" s="23">
        <v>10.5</v>
      </c>
      <c r="D18" s="26">
        <v>16.3</v>
      </c>
      <c r="E18" s="23">
        <v>9.9</v>
      </c>
    </row>
    <row r="19" spans="1:5" x14ac:dyDescent="0.25">
      <c r="A19" s="42" t="s">
        <v>54</v>
      </c>
      <c r="B19" s="48">
        <v>8</v>
      </c>
      <c r="C19" s="23">
        <v>5.7</v>
      </c>
      <c r="D19" s="26">
        <v>4.9000000000000004</v>
      </c>
      <c r="E19" s="23">
        <v>2.2000000000000002</v>
      </c>
    </row>
    <row r="20" spans="1:5" ht="38.25" x14ac:dyDescent="0.25">
      <c r="A20" s="42" t="s">
        <v>55</v>
      </c>
      <c r="B20" s="48">
        <v>33.6</v>
      </c>
      <c r="C20" s="23">
        <v>21.4</v>
      </c>
      <c r="D20" s="26">
        <v>12.6</v>
      </c>
      <c r="E20" s="23" t="s">
        <v>112</v>
      </c>
    </row>
    <row r="21" spans="1:5" x14ac:dyDescent="0.25">
      <c r="A21" s="42" t="s">
        <v>56</v>
      </c>
      <c r="B21" s="48">
        <v>24</v>
      </c>
      <c r="C21" s="23">
        <v>16.7</v>
      </c>
      <c r="D21" s="26">
        <v>15.6</v>
      </c>
      <c r="E21" s="23">
        <v>7.2</v>
      </c>
    </row>
    <row r="22" spans="1:5" ht="25.5" x14ac:dyDescent="0.25">
      <c r="A22" s="42" t="s">
        <v>57</v>
      </c>
      <c r="B22" s="48">
        <v>12</v>
      </c>
      <c r="C22" s="23">
        <v>10</v>
      </c>
      <c r="D22" s="26">
        <v>13.8</v>
      </c>
      <c r="E22" s="23">
        <v>10.4</v>
      </c>
    </row>
    <row r="23" spans="1:5" x14ac:dyDescent="0.25">
      <c r="A23" s="42" t="s">
        <v>58</v>
      </c>
      <c r="B23" s="48">
        <v>14</v>
      </c>
      <c r="C23" s="23">
        <v>8.8000000000000007</v>
      </c>
      <c r="D23" s="26">
        <v>5.3</v>
      </c>
      <c r="E23" s="23">
        <v>2.9</v>
      </c>
    </row>
    <row r="24" spans="1:5" x14ac:dyDescent="0.25">
      <c r="A24" s="42" t="s">
        <v>59</v>
      </c>
      <c r="B24" s="48">
        <v>43</v>
      </c>
      <c r="C24" s="23">
        <v>19.8</v>
      </c>
      <c r="D24" s="26">
        <v>21.6</v>
      </c>
      <c r="E24" s="23">
        <v>3.9</v>
      </c>
    </row>
    <row r="25" spans="1:5" ht="25.5" x14ac:dyDescent="0.25">
      <c r="A25" s="42" t="s">
        <v>60</v>
      </c>
      <c r="B25" s="48">
        <v>51.6</v>
      </c>
      <c r="C25" s="23">
        <v>22.7</v>
      </c>
      <c r="D25" s="26">
        <v>42.3</v>
      </c>
      <c r="E25" s="23">
        <v>15.3</v>
      </c>
    </row>
    <row r="26" spans="1:5" x14ac:dyDescent="0.25">
      <c r="A26" s="42" t="s">
        <v>61</v>
      </c>
      <c r="B26" s="48">
        <v>10.9</v>
      </c>
      <c r="C26" s="23">
        <v>12.7</v>
      </c>
      <c r="D26" s="26">
        <v>11.2</v>
      </c>
      <c r="E26" s="23">
        <v>9.6999999999999993</v>
      </c>
    </row>
    <row r="27" spans="1:5" x14ac:dyDescent="0.25">
      <c r="A27" s="42" t="s">
        <v>62</v>
      </c>
      <c r="B27" s="48">
        <v>15.4</v>
      </c>
      <c r="C27" s="23">
        <v>8.1999999999999993</v>
      </c>
      <c r="D27" s="26">
        <v>12.7</v>
      </c>
      <c r="E27" s="23">
        <v>5.8</v>
      </c>
    </row>
    <row r="28" spans="1:5" x14ac:dyDescent="0.25">
      <c r="A28" s="42" t="s">
        <v>63</v>
      </c>
      <c r="B28" s="48">
        <v>28.7</v>
      </c>
      <c r="C28" s="23">
        <v>23.4</v>
      </c>
      <c r="D28" s="26">
        <v>25.2</v>
      </c>
      <c r="E28" s="23">
        <v>15.9</v>
      </c>
    </row>
    <row r="29" spans="1:5" ht="25.5" x14ac:dyDescent="0.25">
      <c r="A29" s="42" t="s">
        <v>64</v>
      </c>
      <c r="B29" s="48">
        <v>11.2</v>
      </c>
      <c r="C29" s="23">
        <v>4.8</v>
      </c>
      <c r="D29" s="26">
        <v>11.9</v>
      </c>
      <c r="E29" s="23">
        <v>4.9000000000000004</v>
      </c>
    </row>
    <row r="30" spans="1:5" ht="25.5" x14ac:dyDescent="0.25">
      <c r="A30" s="42" t="s">
        <v>65</v>
      </c>
      <c r="B30" s="48">
        <v>8.3000000000000007</v>
      </c>
      <c r="C30" s="23">
        <v>4.3</v>
      </c>
      <c r="D30" s="26">
        <v>10.3</v>
      </c>
      <c r="E30" s="23">
        <v>3.7</v>
      </c>
    </row>
    <row r="31" spans="1:5" x14ac:dyDescent="0.25">
      <c r="A31" s="42" t="s">
        <v>66</v>
      </c>
      <c r="B31" s="48">
        <v>11.9</v>
      </c>
      <c r="C31" s="23">
        <v>4.4000000000000004</v>
      </c>
      <c r="D31" s="26">
        <v>13.5</v>
      </c>
      <c r="E31" s="23">
        <v>4.7</v>
      </c>
    </row>
    <row r="32" spans="1:5" x14ac:dyDescent="0.25">
      <c r="A32" s="42" t="s">
        <v>67</v>
      </c>
      <c r="B32" s="48">
        <v>7.8</v>
      </c>
      <c r="C32" s="23">
        <v>6.7</v>
      </c>
      <c r="D32" s="26">
        <v>8.8000000000000007</v>
      </c>
      <c r="E32" s="23">
        <v>6.6</v>
      </c>
    </row>
    <row r="33" spans="1:5" x14ac:dyDescent="0.25">
      <c r="A33" s="42" t="s">
        <v>68</v>
      </c>
      <c r="B33" s="48">
        <v>0.9</v>
      </c>
      <c r="C33" s="23">
        <v>5.8</v>
      </c>
      <c r="D33" s="26">
        <v>1.4</v>
      </c>
      <c r="E33" s="23">
        <v>1.9</v>
      </c>
    </row>
    <row r="34" spans="1:5" x14ac:dyDescent="0.25">
      <c r="A34" s="42" t="s">
        <v>69</v>
      </c>
      <c r="B34" s="48">
        <v>6.6</v>
      </c>
      <c r="C34" s="23">
        <v>1.1000000000000001</v>
      </c>
      <c r="D34" s="26">
        <v>9</v>
      </c>
      <c r="E34" s="23">
        <v>1.3</v>
      </c>
    </row>
    <row r="35" spans="1:5" x14ac:dyDescent="0.25">
      <c r="A35" s="42" t="s">
        <v>70</v>
      </c>
      <c r="B35" s="48">
        <v>12.6</v>
      </c>
      <c r="C35" s="23">
        <v>10.5</v>
      </c>
      <c r="D35" s="26">
        <v>11.6</v>
      </c>
      <c r="E35" s="23">
        <v>8.1</v>
      </c>
    </row>
    <row r="36" spans="1:5" ht="25.5" x14ac:dyDescent="0.25">
      <c r="A36" s="42" t="s">
        <v>71</v>
      </c>
      <c r="B36" s="48">
        <v>9.6</v>
      </c>
      <c r="C36" s="23">
        <v>5.4</v>
      </c>
      <c r="D36" s="26">
        <v>8.4</v>
      </c>
      <c r="E36" s="23">
        <v>2.6</v>
      </c>
    </row>
    <row r="37" spans="1:5" x14ac:dyDescent="0.25">
      <c r="A37" s="42" t="s">
        <v>72</v>
      </c>
      <c r="B37" s="48">
        <v>13.6</v>
      </c>
      <c r="C37" s="23">
        <v>6.5</v>
      </c>
      <c r="D37" s="26">
        <v>11.9</v>
      </c>
      <c r="E37" s="23">
        <v>5</v>
      </c>
    </row>
    <row r="38" spans="1:5" x14ac:dyDescent="0.25">
      <c r="A38" s="42" t="s">
        <v>73</v>
      </c>
      <c r="B38" s="48">
        <v>2.8</v>
      </c>
      <c r="C38" s="23">
        <v>2.7</v>
      </c>
      <c r="D38" s="26">
        <v>1.9</v>
      </c>
      <c r="E38" s="23" t="s">
        <v>111</v>
      </c>
    </row>
    <row r="39" spans="1:5" ht="25.5" x14ac:dyDescent="0.25">
      <c r="A39" s="42" t="s">
        <v>74</v>
      </c>
      <c r="B39" s="48" t="s">
        <v>75</v>
      </c>
      <c r="C39" s="23">
        <v>1</v>
      </c>
      <c r="D39" s="26" t="s">
        <v>111</v>
      </c>
      <c r="E39" s="23" t="s">
        <v>111</v>
      </c>
    </row>
    <row r="40" spans="1:5" ht="25.5" x14ac:dyDescent="0.25">
      <c r="A40" s="42" t="s">
        <v>76</v>
      </c>
      <c r="B40" s="48">
        <v>4.3</v>
      </c>
      <c r="C40" s="23">
        <v>3.8</v>
      </c>
      <c r="D40" s="26">
        <v>3.2</v>
      </c>
      <c r="E40" s="23">
        <v>2.5</v>
      </c>
    </row>
    <row r="41" spans="1:5" x14ac:dyDescent="0.25">
      <c r="A41" s="42" t="s">
        <v>77</v>
      </c>
      <c r="B41" s="48">
        <v>7.1</v>
      </c>
      <c r="C41" s="23">
        <v>2.8</v>
      </c>
      <c r="D41" s="26">
        <v>8.1</v>
      </c>
      <c r="E41" s="23">
        <v>2.5</v>
      </c>
    </row>
    <row r="42" spans="1:5" ht="25.5" x14ac:dyDescent="0.25">
      <c r="A42" s="42" t="s">
        <v>78</v>
      </c>
      <c r="B42" s="48">
        <v>8.8000000000000007</v>
      </c>
      <c r="C42" s="23">
        <v>13.3</v>
      </c>
      <c r="D42" s="26">
        <v>5.0999999999999996</v>
      </c>
      <c r="E42" s="23">
        <v>3.1</v>
      </c>
    </row>
    <row r="43" spans="1:5" ht="25.5" x14ac:dyDescent="0.25">
      <c r="A43" s="42" t="s">
        <v>79</v>
      </c>
      <c r="B43" s="48">
        <v>6.2</v>
      </c>
      <c r="C43" s="23">
        <v>18.8</v>
      </c>
      <c r="D43" s="26">
        <v>3.8</v>
      </c>
      <c r="E43" s="23">
        <v>7.8</v>
      </c>
    </row>
    <row r="44" spans="1:5" ht="25.5" x14ac:dyDescent="0.25">
      <c r="A44" s="42" t="s">
        <v>80</v>
      </c>
      <c r="B44" s="48">
        <v>10.5</v>
      </c>
      <c r="C44" s="23">
        <v>13.7</v>
      </c>
      <c r="D44" s="26">
        <v>5.4</v>
      </c>
      <c r="E44" s="23">
        <v>1.9</v>
      </c>
    </row>
    <row r="45" spans="1:5" ht="25.5" x14ac:dyDescent="0.25">
      <c r="A45" s="42" t="s">
        <v>81</v>
      </c>
      <c r="B45" s="48">
        <v>5.2</v>
      </c>
      <c r="C45" s="23">
        <v>9.4</v>
      </c>
      <c r="D45" s="26">
        <v>4.9000000000000004</v>
      </c>
      <c r="E45" s="23">
        <v>8</v>
      </c>
    </row>
    <row r="46" spans="1:5" x14ac:dyDescent="0.25">
      <c r="A46" s="42" t="s">
        <v>82</v>
      </c>
      <c r="B46" s="48">
        <v>5.0999999999999996</v>
      </c>
      <c r="C46" s="23">
        <v>1.9</v>
      </c>
      <c r="D46" s="26" t="s">
        <v>111</v>
      </c>
      <c r="E46" s="23" t="s">
        <v>111</v>
      </c>
    </row>
    <row r="47" spans="1:5" x14ac:dyDescent="0.25">
      <c r="A47" s="42" t="s">
        <v>83</v>
      </c>
      <c r="B47" s="48">
        <v>8</v>
      </c>
      <c r="C47" s="23">
        <v>3.9</v>
      </c>
      <c r="D47" s="26">
        <v>3.4</v>
      </c>
      <c r="E47" s="23">
        <v>1.6</v>
      </c>
    </row>
    <row r="48" spans="1:5" ht="25.5" x14ac:dyDescent="0.25">
      <c r="A48" s="42" t="s">
        <v>84</v>
      </c>
      <c r="B48" s="48">
        <v>6.9</v>
      </c>
      <c r="C48" s="23">
        <v>0.3</v>
      </c>
      <c r="D48" s="26">
        <v>3.3</v>
      </c>
      <c r="E48" s="23" t="s">
        <v>111</v>
      </c>
    </row>
    <row r="49" spans="1:5" x14ac:dyDescent="0.25">
      <c r="A49" s="42" t="s">
        <v>85</v>
      </c>
      <c r="B49" s="48">
        <v>8.9</v>
      </c>
      <c r="C49" s="23">
        <v>6.5</v>
      </c>
      <c r="D49" s="26" t="s">
        <v>111</v>
      </c>
      <c r="E49" s="23">
        <v>2.1</v>
      </c>
    </row>
    <row r="50" spans="1:5" x14ac:dyDescent="0.25">
      <c r="A50" s="42" t="s">
        <v>86</v>
      </c>
      <c r="B50" s="48" t="s">
        <v>75</v>
      </c>
      <c r="C50" s="23" t="s">
        <v>75</v>
      </c>
      <c r="D50" s="26" t="s">
        <v>111</v>
      </c>
      <c r="E50" s="23" t="s">
        <v>111</v>
      </c>
    </row>
    <row r="51" spans="1:5" ht="25.5" x14ac:dyDescent="0.25">
      <c r="A51" s="42" t="s">
        <v>87</v>
      </c>
      <c r="B51" s="48">
        <v>3.9</v>
      </c>
      <c r="C51" s="23">
        <v>6</v>
      </c>
      <c r="D51" s="26">
        <v>4</v>
      </c>
      <c r="E51" s="23">
        <v>4</v>
      </c>
    </row>
    <row r="52" spans="1:5" x14ac:dyDescent="0.25">
      <c r="A52" s="42" t="s">
        <v>88</v>
      </c>
      <c r="B52" s="48">
        <v>11.2</v>
      </c>
      <c r="C52" s="23">
        <v>5.8</v>
      </c>
      <c r="D52" s="26">
        <v>9.5</v>
      </c>
      <c r="E52" s="23">
        <v>3.7</v>
      </c>
    </row>
    <row r="53" spans="1:5" x14ac:dyDescent="0.25">
      <c r="A53" s="42" t="s">
        <v>89</v>
      </c>
      <c r="B53" s="48">
        <v>5.4</v>
      </c>
      <c r="C53" s="23">
        <v>4.9000000000000004</v>
      </c>
      <c r="D53" s="26">
        <v>8.6</v>
      </c>
      <c r="E53" s="23">
        <v>5.4</v>
      </c>
    </row>
    <row r="54" spans="1:5" x14ac:dyDescent="0.25">
      <c r="A54" s="42" t="s">
        <v>90</v>
      </c>
      <c r="B54" s="48" t="s">
        <v>75</v>
      </c>
      <c r="C54" s="23">
        <v>5.0999999999999996</v>
      </c>
      <c r="D54" s="26" t="s">
        <v>111</v>
      </c>
      <c r="E54" s="23" t="s">
        <v>111</v>
      </c>
    </row>
    <row r="55" spans="1:5" x14ac:dyDescent="0.25">
      <c r="A55" s="42" t="s">
        <v>91</v>
      </c>
      <c r="B55" s="48">
        <v>3.2</v>
      </c>
      <c r="C55" s="23" t="s">
        <v>75</v>
      </c>
      <c r="D55" s="26">
        <v>2.9</v>
      </c>
      <c r="E55" s="23">
        <v>0.7</v>
      </c>
    </row>
    <row r="56" spans="1:5" x14ac:dyDescent="0.25">
      <c r="A56" s="42" t="s">
        <v>92</v>
      </c>
      <c r="B56" s="48">
        <v>13.6</v>
      </c>
      <c r="C56" s="23">
        <v>6.7</v>
      </c>
      <c r="D56" s="26">
        <v>12.8</v>
      </c>
      <c r="E56" s="23">
        <v>5.9</v>
      </c>
    </row>
    <row r="57" spans="1:5" x14ac:dyDescent="0.25">
      <c r="A57" s="42" t="s">
        <v>93</v>
      </c>
      <c r="B57" s="48">
        <v>29.9</v>
      </c>
      <c r="C57" s="23">
        <v>4</v>
      </c>
      <c r="D57" s="26">
        <v>34.700000000000003</v>
      </c>
      <c r="E57" s="23">
        <v>1.1000000000000001</v>
      </c>
    </row>
    <row r="58" spans="1:5" x14ac:dyDescent="0.25">
      <c r="A58" s="42" t="s">
        <v>94</v>
      </c>
      <c r="B58" s="48">
        <v>28.9</v>
      </c>
      <c r="C58" s="23">
        <v>0.6</v>
      </c>
      <c r="D58" s="26">
        <v>24.3</v>
      </c>
      <c r="E58" s="23">
        <v>7.1</v>
      </c>
    </row>
    <row r="59" spans="1:5" x14ac:dyDescent="0.25">
      <c r="A59" s="42" t="s">
        <v>95</v>
      </c>
      <c r="B59" s="48">
        <v>6.1</v>
      </c>
      <c r="C59" s="23">
        <v>1.2</v>
      </c>
      <c r="D59" s="26">
        <v>8.5</v>
      </c>
      <c r="E59" s="23">
        <v>1.5</v>
      </c>
    </row>
    <row r="60" spans="1:5" ht="25.5" x14ac:dyDescent="0.25">
      <c r="A60" s="42" t="s">
        <v>96</v>
      </c>
      <c r="B60" s="48">
        <v>4.9000000000000004</v>
      </c>
      <c r="C60" s="23">
        <v>5.7</v>
      </c>
      <c r="D60" s="26">
        <v>19.3</v>
      </c>
      <c r="E60" s="23">
        <v>2.6</v>
      </c>
    </row>
    <row r="61" spans="1:5" x14ac:dyDescent="0.25">
      <c r="A61" s="42" t="s">
        <v>97</v>
      </c>
      <c r="B61" s="48">
        <v>5.6</v>
      </c>
      <c r="C61" s="23">
        <v>3</v>
      </c>
      <c r="D61" s="26">
        <v>9.5</v>
      </c>
      <c r="E61" s="23">
        <v>4.7</v>
      </c>
    </row>
    <row r="62" spans="1:5" x14ac:dyDescent="0.25">
      <c r="A62" s="42" t="s">
        <v>98</v>
      </c>
      <c r="B62" s="48">
        <v>14.7</v>
      </c>
      <c r="C62" s="23">
        <v>10.8</v>
      </c>
      <c r="D62" s="26">
        <v>9.9</v>
      </c>
      <c r="E62" s="23">
        <v>6.2</v>
      </c>
    </row>
    <row r="63" spans="1:5" ht="26.25" thickBot="1" x14ac:dyDescent="0.3">
      <c r="A63" s="43" t="s">
        <v>99</v>
      </c>
      <c r="B63" s="49">
        <v>12.9</v>
      </c>
      <c r="C63" s="24">
        <v>7.3</v>
      </c>
      <c r="D63" s="27">
        <v>7.8</v>
      </c>
      <c r="E63" s="24">
        <v>4.7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долговой нагрузки</vt:lpstr>
      <vt:lpstr>Вспомогательная информация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2022-08-02T12:48:53Z</dcterms:modified>
</cp:coreProperties>
</file>