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Анализ трудовых и материальных ресурсов\"/>
    </mc:Choice>
  </mc:AlternateContent>
  <xr:revisionPtr revIDLastSave="0" documentId="13_ncr:1_{85FFB01A-C1EE-4F0E-AAD1-2F427CBBC3F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нализ ресурсов" sheetId="1" r:id="rId1"/>
  </sheets>
  <definedNames>
    <definedName name="OLE_LINK1" localSheetId="0">'Анализ ресурсов'!$A$14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6" i="1"/>
  <c r="E7" i="1"/>
  <c r="E10" i="1"/>
  <c r="C24" i="1" l="1"/>
  <c r="E12" i="1"/>
  <c r="D24" i="1"/>
  <c r="E11" i="1"/>
  <c r="C25" i="1"/>
  <c r="D25" i="1"/>
  <c r="C17" i="1"/>
  <c r="C16" i="1"/>
  <c r="E16" i="1" s="1"/>
  <c r="E8" i="1"/>
  <c r="E9" i="1"/>
  <c r="E24" i="1" l="1"/>
  <c r="E25" i="1"/>
  <c r="C3" i="1" l="1"/>
  <c r="C28" i="1" l="1"/>
  <c r="C29" i="1" s="1"/>
  <c r="C14" i="1"/>
  <c r="C22" i="1"/>
  <c r="C23" i="1" s="1"/>
  <c r="D3" i="1"/>
  <c r="D28" i="1" s="1"/>
  <c r="E4" i="1"/>
  <c r="E6" i="1"/>
  <c r="C5" i="1"/>
  <c r="C15" i="1" s="1"/>
  <c r="D29" i="1" l="1"/>
  <c r="E29" i="1" s="1"/>
  <c r="E28" i="1"/>
  <c r="E3" i="1"/>
  <c r="C30" i="1" s="1"/>
  <c r="D22" i="1"/>
  <c r="D14" i="1"/>
  <c r="E14" i="1" s="1"/>
  <c r="D5" i="1"/>
  <c r="C20" i="1" l="1"/>
  <c r="C26" i="1"/>
  <c r="E22" i="1"/>
  <c r="C32" i="1" s="1"/>
  <c r="D23" i="1"/>
  <c r="D15" i="1"/>
  <c r="E5" i="1"/>
  <c r="E23" i="1" l="1"/>
  <c r="E15" i="1"/>
  <c r="C19" i="1"/>
  <c r="C18" i="1" s="1"/>
</calcChain>
</file>

<file path=xl/sharedStrings.xml><?xml version="1.0" encoding="utf-8"?>
<sst xmlns="http://schemas.openxmlformats.org/spreadsheetml/2006/main" count="63" uniqueCount="41">
  <si>
    <t>Темп роста, ед.</t>
  </si>
  <si>
    <t>Объем производства</t>
  </si>
  <si>
    <t>Добавленная стоимость</t>
  </si>
  <si>
    <t>Среднесписочная численность сотрудников, чел.</t>
  </si>
  <si>
    <t>Анализ эффективности использования трудовых ресурсов</t>
  </si>
  <si>
    <t>Где взять данные</t>
  </si>
  <si>
    <t>Рентабельность (убыточность) персонала, %</t>
  </si>
  <si>
    <t>×</t>
  </si>
  <si>
    <t>Соотношение темпов роста средней зарплаты и выработки по добавленной стоимости</t>
  </si>
  <si>
    <t>Основные средства на начало года</t>
  </si>
  <si>
    <t>Основные средства на конец года</t>
  </si>
  <si>
    <t>Фондоотдача, руб./руб.</t>
  </si>
  <si>
    <t>Фондоемкость, руб./руб.</t>
  </si>
  <si>
    <t>Фондовооруженность, руб./чел.</t>
  </si>
  <si>
    <t>Фондорентабельность, %</t>
  </si>
  <si>
    <t>Анализ эффективности использования основных средств</t>
  </si>
  <si>
    <t>Анализ эффективности использования материалов</t>
  </si>
  <si>
    <t>Материалоотдача, руб./руб.</t>
  </si>
  <si>
    <t>Материалоемкость, руб./руб.</t>
  </si>
  <si>
    <t>Комплексный показатель оценки эффективности ресурсов</t>
  </si>
  <si>
    <t>Исходные значения</t>
  </si>
  <si>
    <t>– затраты по элементам</t>
  </si>
  <si>
    <t xml:space="preserve"> 5660 пояснений к ББ и ОФР</t>
  </si>
  <si>
    <t>‒ материальные затраты</t>
  </si>
  <si>
    <t>5610 пояснения к ББ и ОФР</t>
  </si>
  <si>
    <t>Чистая прибыль (убыток)</t>
  </si>
  <si>
    <t>2400 ОФР</t>
  </si>
  <si>
    <r>
      <t xml:space="preserve">Затраты </t>
    </r>
    <r>
      <rPr>
        <sz val="12"/>
        <color rgb="FF000000"/>
        <rFont val="Arial"/>
        <family val="2"/>
        <charset val="204"/>
      </rPr>
      <t>на оплату труда с отчислениями</t>
    </r>
  </si>
  <si>
    <t>5620 пояснений к ББ и ОФР</t>
  </si>
  <si>
    <t>Отчисления на социальные нужды</t>
  </si>
  <si>
    <t>5630 пояснений к ББ и ОФР</t>
  </si>
  <si>
    <t>Годовой отчет или пояснения к бухгалтерской отчетности</t>
  </si>
  <si>
    <t>Комплексная оценка эффективности ресурсов</t>
  </si>
  <si>
    <t>1140, 1150 ББ</t>
  </si>
  <si>
    <t>Расчет</t>
  </si>
  <si>
    <t>Показатель, тыс. руб.</t>
  </si>
  <si>
    <t>Выработка по объему производства, тыс. руб./чел.</t>
  </si>
  <si>
    <t>Выработка по добавленной стоимости, тыс. руб./чел.</t>
  </si>
  <si>
    <t>Экономия (перерасход) по оплате труда с отчислениями, тыс. руб.</t>
  </si>
  <si>
    <t>Экономия (перерасход) по основным средствам, тыс. руб.</t>
  </si>
  <si>
    <t>Экономия (перерасход) по материальным затратам,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</si>
</sst>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#,##0.000"/>
  </numFmts>
  <fonts count="7" x14ac:knownFonts="1">
    <font>
      <sz val="11"/>
      <color theme="1"/>
      <name val="Corbel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30"/>
      <color theme="0"/>
      <name val="Arial Black"/>
      <family val="2"/>
      <charset val="204"/>
    </font>
    <font>
      <sz val="22"/>
      <color theme="0"/>
      <name val="Arial Black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1" fillId="2" borderId="2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center" vertical="center" wrapText="1"/>
    </xf>
    <xf numFmtId="164" fontId="1" fillId="6" borderId="15" xfId="0" applyNumberFormat="1" applyFont="1" applyFill="1" applyBorder="1" applyAlignment="1">
      <alignment horizontal="center" vertical="center" wrapText="1"/>
    </xf>
    <xf numFmtId="164" fontId="1" fillId="6" borderId="12" xfId="0" applyNumberFormat="1" applyFont="1" applyFill="1" applyBorder="1" applyAlignment="1">
      <alignment horizontal="center" vertical="center" wrapText="1"/>
    </xf>
    <xf numFmtId="165" fontId="1" fillId="6" borderId="13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center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164" fontId="1" fillId="6" borderId="3" xfId="0" applyNumberFormat="1" applyFont="1" applyFill="1" applyBorder="1" applyAlignment="1">
      <alignment horizontal="center" vertical="center" wrapText="1"/>
    </xf>
    <xf numFmtId="165" fontId="1" fillId="6" borderId="6" xfId="0" applyNumberFormat="1" applyFont="1" applyFill="1" applyBorder="1" applyAlignment="1">
      <alignment horizontal="center" vertical="center" wrapText="1"/>
    </xf>
    <xf numFmtId="164" fontId="2" fillId="6" borderId="16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6" fontId="1" fillId="6" borderId="6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left" vertical="center" wrapText="1"/>
    </xf>
    <xf numFmtId="165" fontId="1" fillId="6" borderId="22" xfId="0" applyNumberFormat="1" applyFont="1" applyFill="1" applyBorder="1" applyAlignment="1">
      <alignment horizontal="center" vertical="center" wrapText="1"/>
    </xf>
    <xf numFmtId="165" fontId="1" fillId="6" borderId="4" xfId="0" applyNumberFormat="1" applyFont="1" applyFill="1" applyBorder="1" applyAlignment="1">
      <alignment horizontal="center" vertical="center" wrapText="1"/>
    </xf>
    <xf numFmtId="165" fontId="1" fillId="6" borderId="5" xfId="0" applyNumberFormat="1" applyFont="1" applyFill="1" applyBorder="1" applyAlignment="1">
      <alignment horizontal="center" vertical="center" wrapText="1"/>
    </xf>
    <xf numFmtId="165" fontId="1" fillId="6" borderId="23" xfId="0" applyNumberFormat="1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left" vertical="center" wrapText="1"/>
    </xf>
    <xf numFmtId="165" fontId="1" fillId="6" borderId="24" xfId="0" applyNumberFormat="1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 wrapText="1"/>
    </xf>
    <xf numFmtId="165" fontId="1" fillId="6" borderId="10" xfId="0" applyNumberFormat="1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каймление">
  <a:themeElements>
    <a:clrScheme name="Окаймление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Окаймление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Окаймление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sqref="A1:E1"/>
    </sheetView>
  </sheetViews>
  <sheetFormatPr defaultRowHeight="15" x14ac:dyDescent="0.25"/>
  <cols>
    <col min="1" max="1" width="62.125" style="2" customWidth="1"/>
    <col min="2" max="2" width="23.625" style="9" customWidth="1"/>
    <col min="3" max="5" width="18.375" style="2" customWidth="1"/>
    <col min="6" max="7" width="9" style="2"/>
    <col min="8" max="8" width="8" style="2"/>
    <col min="9" max="16384" width="9" style="2"/>
  </cols>
  <sheetData>
    <row r="1" spans="1:5" ht="60" customHeight="1" thickBot="1" x14ac:dyDescent="0.3">
      <c r="A1" s="52" t="s">
        <v>20</v>
      </c>
      <c r="B1" s="52"/>
      <c r="C1" s="52"/>
      <c r="D1" s="52"/>
      <c r="E1" s="52"/>
    </row>
    <row r="2" spans="1:5" ht="16.5" thickBot="1" x14ac:dyDescent="0.3">
      <c r="A2" s="18" t="s">
        <v>35</v>
      </c>
      <c r="B2" s="18" t="s">
        <v>5</v>
      </c>
      <c r="C2" s="19">
        <v>2019</v>
      </c>
      <c r="D2" s="20">
        <v>2020</v>
      </c>
      <c r="E2" s="21" t="s">
        <v>0</v>
      </c>
    </row>
    <row r="3" spans="1:5" x14ac:dyDescent="0.25">
      <c r="A3" s="22" t="s">
        <v>1</v>
      </c>
      <c r="B3" s="23"/>
      <c r="C3" s="24">
        <f>C4</f>
        <v>0</v>
      </c>
      <c r="D3" s="25">
        <f>D4</f>
        <v>0</v>
      </c>
      <c r="E3" s="26" t="e">
        <f>D3/C3</f>
        <v>#DIV/0!</v>
      </c>
    </row>
    <row r="4" spans="1:5" ht="30" x14ac:dyDescent="0.25">
      <c r="A4" s="10" t="s">
        <v>21</v>
      </c>
      <c r="B4" s="16" t="s">
        <v>22</v>
      </c>
      <c r="C4" s="13"/>
      <c r="D4" s="4"/>
      <c r="E4" s="6" t="e">
        <f t="shared" ref="E4:E16" si="0">D4/C4</f>
        <v>#DIV/0!</v>
      </c>
    </row>
    <row r="5" spans="1:5" x14ac:dyDescent="0.25">
      <c r="A5" s="27" t="s">
        <v>2</v>
      </c>
      <c r="B5" s="28" t="s">
        <v>34</v>
      </c>
      <c r="C5" s="29">
        <f>C3-C6</f>
        <v>0</v>
      </c>
      <c r="D5" s="30">
        <f>D3-D6</f>
        <v>0</v>
      </c>
      <c r="E5" s="31" t="e">
        <f t="shared" si="0"/>
        <v>#DIV/0!</v>
      </c>
    </row>
    <row r="6" spans="1:5" ht="30" x14ac:dyDescent="0.25">
      <c r="A6" s="10" t="s">
        <v>23</v>
      </c>
      <c r="B6" s="16" t="s">
        <v>24</v>
      </c>
      <c r="C6" s="13"/>
      <c r="D6" s="4"/>
      <c r="E6" s="6" t="e">
        <f t="shared" si="0"/>
        <v>#DIV/0!</v>
      </c>
    </row>
    <row r="7" spans="1:5" x14ac:dyDescent="0.25">
      <c r="A7" s="27" t="s">
        <v>25</v>
      </c>
      <c r="B7" s="28" t="s">
        <v>26</v>
      </c>
      <c r="C7" s="29"/>
      <c r="D7" s="30"/>
      <c r="E7" s="31" t="e">
        <f t="shared" si="0"/>
        <v>#DIV/0!</v>
      </c>
    </row>
    <row r="8" spans="1:5" ht="30" x14ac:dyDescent="0.25">
      <c r="A8" s="11" t="s">
        <v>27</v>
      </c>
      <c r="B8" s="16" t="s">
        <v>28</v>
      </c>
      <c r="C8" s="13"/>
      <c r="D8" s="4"/>
      <c r="E8" s="6" t="e">
        <f t="shared" si="0"/>
        <v>#DIV/0!</v>
      </c>
    </row>
    <row r="9" spans="1:5" ht="30" x14ac:dyDescent="0.25">
      <c r="A9" s="27" t="s">
        <v>29</v>
      </c>
      <c r="B9" s="28" t="s">
        <v>30</v>
      </c>
      <c r="C9" s="29"/>
      <c r="D9" s="30"/>
      <c r="E9" s="31" t="e">
        <f t="shared" si="0"/>
        <v>#DIV/0!</v>
      </c>
    </row>
    <row r="10" spans="1:5" ht="60" x14ac:dyDescent="0.25">
      <c r="A10" s="10" t="s">
        <v>3</v>
      </c>
      <c r="B10" s="16" t="s">
        <v>31</v>
      </c>
      <c r="C10" s="14"/>
      <c r="D10" s="5"/>
      <c r="E10" s="6" t="e">
        <f t="shared" si="0"/>
        <v>#DIV/0!</v>
      </c>
    </row>
    <row r="11" spans="1:5" x14ac:dyDescent="0.25">
      <c r="A11" s="27" t="s">
        <v>9</v>
      </c>
      <c r="B11" s="56" t="s">
        <v>33</v>
      </c>
      <c r="C11" s="32"/>
      <c r="D11" s="33">
        <f>C12</f>
        <v>0</v>
      </c>
      <c r="E11" s="34" t="e">
        <f t="shared" si="0"/>
        <v>#DIV/0!</v>
      </c>
    </row>
    <row r="12" spans="1:5" ht="15.75" thickBot="1" x14ac:dyDescent="0.3">
      <c r="A12" s="12" t="s">
        <v>10</v>
      </c>
      <c r="B12" s="57"/>
      <c r="C12" s="15"/>
      <c r="D12" s="7"/>
      <c r="E12" s="8" t="e">
        <f t="shared" si="0"/>
        <v>#DIV/0!</v>
      </c>
    </row>
    <row r="13" spans="1:5" ht="45" customHeight="1" thickBot="1" x14ac:dyDescent="0.3">
      <c r="A13" s="53" t="s">
        <v>4</v>
      </c>
      <c r="B13" s="53"/>
      <c r="C13" s="53"/>
      <c r="D13" s="53"/>
      <c r="E13" s="53"/>
    </row>
    <row r="14" spans="1:5" x14ac:dyDescent="0.25">
      <c r="A14" s="35" t="s">
        <v>36</v>
      </c>
      <c r="B14" s="36" t="s">
        <v>7</v>
      </c>
      <c r="C14" s="37" t="e">
        <f>C3/C10</f>
        <v>#DIV/0!</v>
      </c>
      <c r="D14" s="37" t="e">
        <f>D3/D10</f>
        <v>#DIV/0!</v>
      </c>
      <c r="E14" s="38" t="e">
        <f t="shared" si="0"/>
        <v>#DIV/0!</v>
      </c>
    </row>
    <row r="15" spans="1:5" x14ac:dyDescent="0.25">
      <c r="A15" s="10" t="s">
        <v>37</v>
      </c>
      <c r="B15" s="17" t="s">
        <v>7</v>
      </c>
      <c r="C15" s="1" t="e">
        <f>C5/C10</f>
        <v>#DIV/0!</v>
      </c>
      <c r="D15" s="1" t="e">
        <f>D5/D10</f>
        <v>#DIV/0!</v>
      </c>
      <c r="E15" s="6" t="e">
        <f t="shared" si="0"/>
        <v>#DIV/0!</v>
      </c>
    </row>
    <row r="16" spans="1:5" x14ac:dyDescent="0.25">
      <c r="A16" s="27" t="s">
        <v>6</v>
      </c>
      <c r="B16" s="39" t="s">
        <v>7</v>
      </c>
      <c r="C16" s="40" t="e">
        <f>C7/C10*100</f>
        <v>#DIV/0!</v>
      </c>
      <c r="D16" s="40" t="e">
        <f>D7/D10*100</f>
        <v>#DIV/0!</v>
      </c>
      <c r="E16" s="31" t="e">
        <f t="shared" si="0"/>
        <v>#DIV/0!</v>
      </c>
    </row>
    <row r="17" spans="1:6" x14ac:dyDescent="0.25">
      <c r="A17" s="49" t="s">
        <v>8</v>
      </c>
      <c r="B17" s="17" t="s">
        <v>7</v>
      </c>
      <c r="C17" s="50" t="e">
        <f>(D8+D9)/D10/((C8+C9)/C10)</f>
        <v>#DIV/0!</v>
      </c>
      <c r="D17" s="50"/>
      <c r="E17" s="6" t="s">
        <v>7</v>
      </c>
    </row>
    <row r="18" spans="1:6" x14ac:dyDescent="0.25">
      <c r="A18" s="49"/>
      <c r="B18" s="17" t="s">
        <v>7</v>
      </c>
      <c r="C18" s="51" t="e">
        <f>IF(C17&gt;C19,"&gt;","&lt;")</f>
        <v>#DIV/0!</v>
      </c>
      <c r="D18" s="51"/>
      <c r="E18" s="6" t="s">
        <v>7</v>
      </c>
    </row>
    <row r="19" spans="1:6" x14ac:dyDescent="0.25">
      <c r="A19" s="49"/>
      <c r="B19" s="17" t="s">
        <v>7</v>
      </c>
      <c r="C19" s="50" t="e">
        <f>D15/C15</f>
        <v>#DIV/0!</v>
      </c>
      <c r="D19" s="50"/>
      <c r="E19" s="6" t="s">
        <v>7</v>
      </c>
    </row>
    <row r="20" spans="1:6" ht="30.75" thickBot="1" x14ac:dyDescent="0.3">
      <c r="A20" s="41" t="s">
        <v>38</v>
      </c>
      <c r="B20" s="42" t="s">
        <v>7</v>
      </c>
      <c r="C20" s="48" t="e">
        <f>(D10-C10*E3)*((D8+D9)/D10)</f>
        <v>#DIV/0!</v>
      </c>
      <c r="D20" s="48"/>
      <c r="E20" s="43" t="s">
        <v>7</v>
      </c>
    </row>
    <row r="21" spans="1:6" ht="45" customHeight="1" thickBot="1" x14ac:dyDescent="0.3">
      <c r="A21" s="54" t="s">
        <v>15</v>
      </c>
      <c r="B21" s="54"/>
      <c r="C21" s="54"/>
      <c r="D21" s="54"/>
      <c r="E21" s="54"/>
    </row>
    <row r="22" spans="1:6" x14ac:dyDescent="0.25">
      <c r="A22" s="35" t="s">
        <v>11</v>
      </c>
      <c r="B22" s="36" t="s">
        <v>7</v>
      </c>
      <c r="C22" s="37" t="e">
        <f>C3/(C11/2+C12/2)</f>
        <v>#DIV/0!</v>
      </c>
      <c r="D22" s="37" t="e">
        <f>D3/(D11/2+D12/2)</f>
        <v>#DIV/0!</v>
      </c>
      <c r="E22" s="38" t="e">
        <f t="shared" ref="E22:E25" si="1">D22/C22</f>
        <v>#DIV/0!</v>
      </c>
      <c r="F22" s="3"/>
    </row>
    <row r="23" spans="1:6" x14ac:dyDescent="0.25">
      <c r="A23" s="10" t="s">
        <v>12</v>
      </c>
      <c r="B23" s="17" t="s">
        <v>7</v>
      </c>
      <c r="C23" s="1" t="e">
        <f>1/C22</f>
        <v>#DIV/0!</v>
      </c>
      <c r="D23" s="1" t="e">
        <f>1/D22</f>
        <v>#DIV/0!</v>
      </c>
      <c r="E23" s="6" t="e">
        <f t="shared" si="1"/>
        <v>#DIV/0!</v>
      </c>
      <c r="F23" s="3"/>
    </row>
    <row r="24" spans="1:6" x14ac:dyDescent="0.25">
      <c r="A24" s="27" t="s">
        <v>13</v>
      </c>
      <c r="B24" s="39" t="s">
        <v>7</v>
      </c>
      <c r="C24" s="40" t="e">
        <f>(C11/2+C12/2)/C10</f>
        <v>#DIV/0!</v>
      </c>
      <c r="D24" s="40" t="e">
        <f>(D11/2+D12/2)/D10</f>
        <v>#DIV/0!</v>
      </c>
      <c r="E24" s="31" t="e">
        <f t="shared" si="1"/>
        <v>#DIV/0!</v>
      </c>
      <c r="F24" s="3"/>
    </row>
    <row r="25" spans="1:6" x14ac:dyDescent="0.25">
      <c r="A25" s="10" t="s">
        <v>14</v>
      </c>
      <c r="B25" s="17" t="s">
        <v>7</v>
      </c>
      <c r="C25" s="1" t="e">
        <f>C7/(C11/2+C12/2)*100</f>
        <v>#DIV/0!</v>
      </c>
      <c r="D25" s="1" t="e">
        <f>D7/(D11/2+D12/2)*100</f>
        <v>#DIV/0!</v>
      </c>
      <c r="E25" s="6" t="e">
        <f t="shared" si="1"/>
        <v>#DIV/0!</v>
      </c>
      <c r="F25" s="3"/>
    </row>
    <row r="26" spans="1:6" ht="15.75" thickBot="1" x14ac:dyDescent="0.3">
      <c r="A26" s="41" t="s">
        <v>39</v>
      </c>
      <c r="B26" s="42" t="s">
        <v>7</v>
      </c>
      <c r="C26" s="48" t="e">
        <f>(D11/2+D12/2)-(C11/2+C12/2)*E3</f>
        <v>#DIV/0!</v>
      </c>
      <c r="D26" s="48"/>
      <c r="E26" s="44" t="s">
        <v>7</v>
      </c>
    </row>
    <row r="27" spans="1:6" ht="45" customHeight="1" thickBot="1" x14ac:dyDescent="0.3">
      <c r="A27" s="54" t="s">
        <v>16</v>
      </c>
      <c r="B27" s="54"/>
      <c r="C27" s="54"/>
      <c r="D27" s="54"/>
      <c r="E27" s="54"/>
    </row>
    <row r="28" spans="1:6" x14ac:dyDescent="0.25">
      <c r="A28" s="35" t="s">
        <v>17</v>
      </c>
      <c r="B28" s="39" t="s">
        <v>7</v>
      </c>
      <c r="C28" s="37" t="e">
        <f>C3/C6</f>
        <v>#DIV/0!</v>
      </c>
      <c r="D28" s="37" t="e">
        <f>D3/D6</f>
        <v>#DIV/0!</v>
      </c>
      <c r="E28" s="38" t="e">
        <f t="shared" ref="E28:E29" si="2">D28/C28</f>
        <v>#DIV/0!</v>
      </c>
      <c r="F28" s="3"/>
    </row>
    <row r="29" spans="1:6" x14ac:dyDescent="0.25">
      <c r="A29" s="10" t="s">
        <v>18</v>
      </c>
      <c r="B29" s="17" t="s">
        <v>7</v>
      </c>
      <c r="C29" s="1" t="e">
        <f>1/C28</f>
        <v>#DIV/0!</v>
      </c>
      <c r="D29" s="1" t="e">
        <f>1/D28</f>
        <v>#DIV/0!</v>
      </c>
      <c r="E29" s="6" t="e">
        <f t="shared" si="2"/>
        <v>#DIV/0!</v>
      </c>
    </row>
    <row r="30" spans="1:6" ht="15.75" thickBot="1" x14ac:dyDescent="0.3">
      <c r="A30" s="41" t="s">
        <v>40</v>
      </c>
      <c r="B30" s="42" t="s">
        <v>7</v>
      </c>
      <c r="C30" s="58" t="e">
        <f>D6-C6*E3</f>
        <v>#DIV/0!</v>
      </c>
      <c r="D30" s="58"/>
      <c r="E30" s="44" t="s">
        <v>7</v>
      </c>
    </row>
    <row r="31" spans="1:6" ht="45" customHeight="1" thickBot="1" x14ac:dyDescent="0.3">
      <c r="A31" s="55" t="s">
        <v>32</v>
      </c>
      <c r="B31" s="55"/>
      <c r="C31" s="55"/>
      <c r="D31" s="55"/>
      <c r="E31" s="55"/>
    </row>
    <row r="32" spans="1:6" ht="15.75" thickBot="1" x14ac:dyDescent="0.3">
      <c r="A32" s="45" t="s">
        <v>19</v>
      </c>
      <c r="B32" s="42" t="s">
        <v>7</v>
      </c>
      <c r="C32" s="47" t="e">
        <f>POWER(E14*E22*E28,1/3)</f>
        <v>#DIV/0!</v>
      </c>
      <c r="D32" s="47"/>
      <c r="E32" s="46" t="s">
        <v>7</v>
      </c>
    </row>
  </sheetData>
  <mergeCells count="14">
    <mergeCell ref="A1:E1"/>
    <mergeCell ref="A13:E13"/>
    <mergeCell ref="A21:E21"/>
    <mergeCell ref="A27:E27"/>
    <mergeCell ref="A31:E31"/>
    <mergeCell ref="B11:B12"/>
    <mergeCell ref="C26:D26"/>
    <mergeCell ref="C30:D30"/>
    <mergeCell ref="C32:D32"/>
    <mergeCell ref="C20:D20"/>
    <mergeCell ref="A17:A19"/>
    <mergeCell ref="C17:D17"/>
    <mergeCell ref="C18:D18"/>
    <mergeCell ref="C19:D19"/>
  </mergeCells>
  <conditionalFormatting sqref="E14:E16 E22 E24:E25 E28">
    <cfRule type="cellIs" dxfId="9" priority="11" operator="lessThan">
      <formula>1</formula>
    </cfRule>
  </conditionalFormatting>
  <conditionalFormatting sqref="E14:E16 E22 E24:E25 E28">
    <cfRule type="cellIs" dxfId="8" priority="10" operator="greaterThan">
      <formula>1</formula>
    </cfRule>
  </conditionalFormatting>
  <conditionalFormatting sqref="E23 E29">
    <cfRule type="cellIs" dxfId="7" priority="9" operator="greaterThan">
      <formula>1</formula>
    </cfRule>
    <cfRule type="cellIs" dxfId="6" priority="8" operator="lessThan">
      <formula>1</formula>
    </cfRule>
  </conditionalFormatting>
  <conditionalFormatting sqref="C18:D18">
    <cfRule type="containsText" dxfId="5" priority="7" operator="containsText" text="&lt;">
      <formula>NOT(ISERROR(SEARCH("&lt;",C18)))</formula>
    </cfRule>
    <cfRule type="containsText" dxfId="4" priority="5" operator="containsText" text="&gt;">
      <formula>NOT(ISERROR(SEARCH("&gt;",C18)))</formula>
    </cfRule>
  </conditionalFormatting>
  <conditionalFormatting sqref="C20:D20 C26:D26 C30:D30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C32:D32">
    <cfRule type="cellIs" dxfId="1" priority="2" operator="greaterThan">
      <formula>1</formula>
    </cfRule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ресурсов</vt:lpstr>
      <vt:lpstr>'Анализ ресурсов'!OLE_LINK1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2021-03-30T19:37:50Z</dcterms:modified>
</cp:coreProperties>
</file>