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Как управлять запасами\"/>
    </mc:Choice>
  </mc:AlternateContent>
  <xr:revisionPtr revIDLastSave="0" documentId="13_ncr:1_{9F9E8067-2946-4357-900B-55897AC082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нтабельность запасов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19" i="1"/>
  <c r="C13" i="1"/>
  <c r="D13" i="1"/>
  <c r="E13" i="1"/>
  <c r="F13" i="1"/>
  <c r="B13" i="1"/>
  <c r="C19" i="1"/>
  <c r="E19" i="1"/>
  <c r="B19" i="1"/>
  <c r="D14" i="1"/>
  <c r="D16" i="1" s="1"/>
  <c r="E14" i="1"/>
  <c r="E16" i="1" s="1"/>
  <c r="E18" i="1" s="1"/>
  <c r="F14" i="1"/>
  <c r="F16" i="1"/>
  <c r="F18" i="1" s="1"/>
  <c r="C17" i="1"/>
  <c r="D17" i="1"/>
  <c r="E17" i="1"/>
  <c r="F17" i="1"/>
  <c r="B17" i="1"/>
  <c r="C15" i="1"/>
  <c r="D15" i="1"/>
  <c r="E15" i="1"/>
  <c r="F15" i="1"/>
  <c r="B15" i="1"/>
  <c r="C5" i="1"/>
  <c r="C14" i="1" s="1"/>
  <c r="C16" i="1" s="1"/>
  <c r="C18" i="1" s="1"/>
  <c r="D5" i="1"/>
  <c r="E5" i="1"/>
  <c r="F5" i="1"/>
  <c r="B5" i="1"/>
  <c r="B14" i="1" s="1"/>
  <c r="B16" i="1" s="1"/>
  <c r="B18" i="1" s="1"/>
  <c r="D18" i="1" l="1"/>
</calcChain>
</file>

<file path=xl/sharedStrings.xml><?xml version="1.0" encoding="utf-8"?>
<sst xmlns="http://schemas.openxmlformats.org/spreadsheetml/2006/main" count="24" uniqueCount="22">
  <si>
    <t>Исходные данные</t>
  </si>
  <si>
    <t>Показатель</t>
  </si>
  <si>
    <t>Товары</t>
  </si>
  <si>
    <t>Остаток на начало квартала, шт.</t>
  </si>
  <si>
    <t>Остаток на конец квартала, шт.</t>
  </si>
  <si>
    <t>Поступление за квартал, шт.</t>
  </si>
  <si>
    <t>Количество продаж за квартал, шт.</t>
  </si>
  <si>
    <t>Количество потерь за квартал, шт.</t>
  </si>
  <si>
    <t>Средняя цена закупа (себестоимость), руб./шт.</t>
  </si>
  <si>
    <t>Средняя цена продажи, руб./шт.</t>
  </si>
  <si>
    <t>Маржинальность, %</t>
  </si>
  <si>
    <t>Убыточность, %</t>
  </si>
  <si>
    <t>Рентабельность, %</t>
  </si>
  <si>
    <t>Доходность, %</t>
  </si>
  <si>
    <t>Оборачиваемость, обороты</t>
  </si>
  <si>
    <t>Расчетные значения</t>
  </si>
  <si>
    <t>Место товара в рейтинге выгодности (от выгодных к невыгодным)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</si>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</sst>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Интеграл">
  <a:themeElements>
    <a:clrScheme name="Интеграл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Интеграл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Интеграл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sqref="A1:F1"/>
    </sheetView>
  </sheetViews>
  <sheetFormatPr defaultRowHeight="18" x14ac:dyDescent="0.25"/>
  <cols>
    <col min="1" max="1" width="49.140625" style="1" customWidth="1"/>
    <col min="2" max="6" width="14.28515625" style="1" customWidth="1"/>
    <col min="7" max="16384" width="9.140625" style="1"/>
  </cols>
  <sheetData>
    <row r="1" spans="1:6" ht="43.5" customHeight="1" thickBot="1" x14ac:dyDescent="0.3">
      <c r="A1" s="36" t="s">
        <v>0</v>
      </c>
      <c r="B1" s="36"/>
      <c r="C1" s="36"/>
      <c r="D1" s="36"/>
      <c r="E1" s="36"/>
      <c r="F1" s="36"/>
    </row>
    <row r="2" spans="1:6" x14ac:dyDescent="0.25">
      <c r="A2" s="31" t="s">
        <v>1</v>
      </c>
      <c r="B2" s="33" t="s">
        <v>2</v>
      </c>
      <c r="C2" s="34"/>
      <c r="D2" s="34"/>
      <c r="E2" s="34"/>
      <c r="F2" s="35"/>
    </row>
    <row r="3" spans="1:6" ht="18.75" thickBot="1" x14ac:dyDescent="0.3">
      <c r="A3" s="32"/>
      <c r="B3" s="12" t="s">
        <v>17</v>
      </c>
      <c r="C3" s="10" t="s">
        <v>18</v>
      </c>
      <c r="D3" s="10" t="s">
        <v>19</v>
      </c>
      <c r="E3" s="10" t="s">
        <v>20</v>
      </c>
      <c r="F3" s="11" t="s">
        <v>21</v>
      </c>
    </row>
    <row r="4" spans="1:6" x14ac:dyDescent="0.25">
      <c r="A4" s="16" t="s">
        <v>3</v>
      </c>
      <c r="B4" s="13">
        <v>50</v>
      </c>
      <c r="C4" s="8">
        <v>1</v>
      </c>
      <c r="D4" s="8">
        <v>7</v>
      </c>
      <c r="E4" s="8">
        <v>18</v>
      </c>
      <c r="F4" s="9">
        <v>43</v>
      </c>
    </row>
    <row r="5" spans="1:6" x14ac:dyDescent="0.25">
      <c r="A5" s="17" t="s">
        <v>4</v>
      </c>
      <c r="B5" s="14">
        <f>B4+B6-B7-B8</f>
        <v>30</v>
      </c>
      <c r="C5" s="4">
        <f t="shared" ref="C5:F5" si="0">C4+C6-C7-C8</f>
        <v>4</v>
      </c>
      <c r="D5" s="4">
        <f t="shared" si="0"/>
        <v>4</v>
      </c>
      <c r="E5" s="4">
        <f t="shared" si="0"/>
        <v>0</v>
      </c>
      <c r="F5" s="5">
        <f t="shared" si="0"/>
        <v>0</v>
      </c>
    </row>
    <row r="6" spans="1:6" x14ac:dyDescent="0.25">
      <c r="A6" s="17" t="s">
        <v>5</v>
      </c>
      <c r="B6" s="14">
        <v>470</v>
      </c>
      <c r="C6" s="4">
        <v>5</v>
      </c>
      <c r="D6" s="4">
        <v>2</v>
      </c>
      <c r="E6" s="4">
        <v>20</v>
      </c>
      <c r="F6" s="5">
        <v>12</v>
      </c>
    </row>
    <row r="7" spans="1:6" x14ac:dyDescent="0.25">
      <c r="A7" s="17" t="s">
        <v>6</v>
      </c>
      <c r="B7" s="14">
        <v>490</v>
      </c>
      <c r="C7" s="4">
        <v>2</v>
      </c>
      <c r="D7" s="4">
        <v>3</v>
      </c>
      <c r="E7" s="4">
        <v>32</v>
      </c>
      <c r="F7" s="5">
        <v>50</v>
      </c>
    </row>
    <row r="8" spans="1:6" x14ac:dyDescent="0.25">
      <c r="A8" s="17" t="s">
        <v>7</v>
      </c>
      <c r="B8" s="14">
        <v>0</v>
      </c>
      <c r="C8" s="4">
        <v>0</v>
      </c>
      <c r="D8" s="4">
        <v>2</v>
      </c>
      <c r="E8" s="4">
        <v>6</v>
      </c>
      <c r="F8" s="5">
        <v>5</v>
      </c>
    </row>
    <row r="9" spans="1:6" ht="36" x14ac:dyDescent="0.25">
      <c r="A9" s="17" t="s">
        <v>8</v>
      </c>
      <c r="B9" s="14">
        <v>15</v>
      </c>
      <c r="C9" s="4">
        <v>570</v>
      </c>
      <c r="D9" s="4">
        <v>215</v>
      </c>
      <c r="E9" s="4">
        <v>320</v>
      </c>
      <c r="F9" s="5">
        <v>40</v>
      </c>
    </row>
    <row r="10" spans="1:6" ht="18.75" thickBot="1" x14ac:dyDescent="0.3">
      <c r="A10" s="18" t="s">
        <v>9</v>
      </c>
      <c r="B10" s="15">
        <v>19</v>
      </c>
      <c r="C10" s="6">
        <v>640</v>
      </c>
      <c r="D10" s="6">
        <v>250</v>
      </c>
      <c r="E10" s="6">
        <v>410</v>
      </c>
      <c r="F10" s="7">
        <v>65</v>
      </c>
    </row>
    <row r="11" spans="1:6" ht="43.5" customHeight="1" thickBot="1" x14ac:dyDescent="0.3">
      <c r="A11" s="36" t="s">
        <v>15</v>
      </c>
      <c r="B11" s="36"/>
      <c r="C11" s="36"/>
      <c r="D11" s="36"/>
      <c r="E11" s="36"/>
      <c r="F11" s="36"/>
    </row>
    <row r="12" spans="1:6" x14ac:dyDescent="0.25">
      <c r="A12" s="31" t="s">
        <v>1</v>
      </c>
      <c r="B12" s="33" t="s">
        <v>2</v>
      </c>
      <c r="C12" s="34"/>
      <c r="D12" s="34"/>
      <c r="E12" s="34"/>
      <c r="F12" s="35"/>
    </row>
    <row r="13" spans="1:6" ht="18.75" thickBot="1" x14ac:dyDescent="0.3">
      <c r="A13" s="32"/>
      <c r="B13" s="12" t="str">
        <f>B3</f>
        <v>A</v>
      </c>
      <c r="C13" s="10" t="str">
        <f t="shared" ref="C13:F13" si="1">C3</f>
        <v>B</v>
      </c>
      <c r="D13" s="10" t="str">
        <f t="shared" si="1"/>
        <v>C</v>
      </c>
      <c r="E13" s="10" t="str">
        <f t="shared" si="1"/>
        <v>D</v>
      </c>
      <c r="F13" s="11" t="str">
        <f t="shared" si="1"/>
        <v>E</v>
      </c>
    </row>
    <row r="14" spans="1:6" x14ac:dyDescent="0.25">
      <c r="A14" s="16" t="s">
        <v>14</v>
      </c>
      <c r="B14" s="23">
        <f>(B7*B10)/(B4*B9/2+B5*B9/2)</f>
        <v>15.516666666666667</v>
      </c>
      <c r="C14" s="21">
        <f>(C7*C10)/(C4*C9/2+C5*C9/2)</f>
        <v>0.89824561403508774</v>
      </c>
      <c r="D14" s="21">
        <f>(D7*D10)/(D4*D9/2+D5*D9/2)</f>
        <v>0.63424947145877375</v>
      </c>
      <c r="E14" s="21">
        <f>(E7*E10)/(E4*E9/2+E5*E9/2)</f>
        <v>4.5555555555555554</v>
      </c>
      <c r="F14" s="22">
        <f>(F7*F10)/(F4*F9/2+F5*F9/2)</f>
        <v>3.7790697674418605</v>
      </c>
    </row>
    <row r="15" spans="1:6" x14ac:dyDescent="0.25">
      <c r="A15" s="17" t="s">
        <v>10</v>
      </c>
      <c r="B15" s="24">
        <f>(B10-B9)/B10*100</f>
        <v>21.052631578947366</v>
      </c>
      <c r="C15" s="2">
        <f>(C10-C9)/C10*100</f>
        <v>10.9375</v>
      </c>
      <c r="D15" s="2">
        <f>(D10-D9)/D10*100</f>
        <v>14.000000000000002</v>
      </c>
      <c r="E15" s="2">
        <f>(E10-E9)/E10*100</f>
        <v>21.951219512195124</v>
      </c>
      <c r="F15" s="19">
        <f>(F10-F9)/F10*100</f>
        <v>38.461538461538467</v>
      </c>
    </row>
    <row r="16" spans="1:6" x14ac:dyDescent="0.25">
      <c r="A16" s="17" t="s">
        <v>13</v>
      </c>
      <c r="B16" s="24">
        <f>B14*B15</f>
        <v>326.66666666666663</v>
      </c>
      <c r="C16" s="2">
        <f t="shared" ref="C16:F16" si="2">C14*C15</f>
        <v>9.8245614035087723</v>
      </c>
      <c r="D16" s="2">
        <f t="shared" si="2"/>
        <v>8.8794926004228341</v>
      </c>
      <c r="E16" s="2">
        <f t="shared" si="2"/>
        <v>100</v>
      </c>
      <c r="F16" s="19">
        <f t="shared" si="2"/>
        <v>145.34883720930236</v>
      </c>
    </row>
    <row r="17" spans="1:6" x14ac:dyDescent="0.25">
      <c r="A17" s="17" t="s">
        <v>11</v>
      </c>
      <c r="B17" s="24">
        <f>B8*B9/(B4*B9+B6*B9)*100</f>
        <v>0</v>
      </c>
      <c r="C17" s="2">
        <f>C8*C9/(C4*C9+C6*C9)*100</f>
        <v>0</v>
      </c>
      <c r="D17" s="2">
        <f>D8*D9/(D4*D9+D6*D9)*100</f>
        <v>22.222222222222221</v>
      </c>
      <c r="E17" s="2">
        <f>E8*E9/(E4*E9+E6*E9)*100</f>
        <v>15.789473684210526</v>
      </c>
      <c r="F17" s="19">
        <f>F8*F9/(F4*F9+F6*F9)*100</f>
        <v>9.0909090909090917</v>
      </c>
    </row>
    <row r="18" spans="1:6" x14ac:dyDescent="0.25">
      <c r="A18" s="26" t="s">
        <v>12</v>
      </c>
      <c r="B18" s="25">
        <f>B16-B17</f>
        <v>326.66666666666663</v>
      </c>
      <c r="C18" s="3">
        <f t="shared" ref="C18:F18" si="3">C16-C17</f>
        <v>9.8245614035087723</v>
      </c>
      <c r="D18" s="3">
        <f t="shared" si="3"/>
        <v>-13.342729621799387</v>
      </c>
      <c r="E18" s="3">
        <f t="shared" si="3"/>
        <v>84.21052631578948</v>
      </c>
      <c r="F18" s="20">
        <f t="shared" si="3"/>
        <v>136.25792811839327</v>
      </c>
    </row>
    <row r="19" spans="1:6" ht="36.75" thickBot="1" x14ac:dyDescent="0.3">
      <c r="A19" s="27" t="s">
        <v>16</v>
      </c>
      <c r="B19" s="28">
        <f>_xlfn.RANK.EQ(B18,$B$18:$F$18)</f>
        <v>1</v>
      </c>
      <c r="C19" s="29">
        <f t="shared" ref="C19:F19" si="4">_xlfn.RANK.EQ(C18,$B$18:$F$18)</f>
        <v>4</v>
      </c>
      <c r="D19" s="29">
        <f t="shared" si="4"/>
        <v>5</v>
      </c>
      <c r="E19" s="29">
        <f t="shared" si="4"/>
        <v>3</v>
      </c>
      <c r="F19" s="30">
        <f t="shared" si="4"/>
        <v>2</v>
      </c>
    </row>
  </sheetData>
  <mergeCells count="6">
    <mergeCell ref="A2:A3"/>
    <mergeCell ref="B2:F2"/>
    <mergeCell ref="A12:A13"/>
    <mergeCell ref="B12:F12"/>
    <mergeCell ref="A1:F1"/>
    <mergeCell ref="A11:F11"/>
  </mergeCells>
  <conditionalFormatting sqref="B18:F1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Рентабельность запасов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2023-11-06T12:30:14Z</dcterms:modified>
</cp:coreProperties>
</file>